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Ex1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8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9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1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2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3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5.xml" ContentType="application/vnd.openxmlformats-officedocument.drawing+xml"/>
  <Override PartName="/xl/charts/chart15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8.xml" ContentType="application/vnd.openxmlformats-officedocument.drawing+xml"/>
  <Override PartName="/xl/charts/chart18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9.xml" ContentType="application/vnd.openxmlformats-officedocument.drawing+xml"/>
  <Override PartName="/xl/charts/chart19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0.xml" ContentType="application/vnd.openxmlformats-officedocument.drawing+xml"/>
  <Override PartName="/xl/charts/chart20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2.xml" ContentType="application/vnd.openxmlformats-officedocument.drawing+xml"/>
  <Override PartName="/xl/charts/chart22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3.xml" ContentType="application/vnd.openxmlformats-officedocument.drawing+xml"/>
  <Override PartName="/xl/charts/chart23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4.xml" ContentType="application/vnd.openxmlformats-officedocument.drawing+xml"/>
  <Override PartName="/xl/charts/chart24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ata.botelho\Downloads\"/>
    </mc:Choice>
  </mc:AlternateContent>
  <xr:revisionPtr revIDLastSave="0" documentId="13_ncr:1_{DC941A14-6A1D-4EEB-95B4-250961406269}" xr6:coauthVersionLast="47" xr6:coauthVersionMax="47" xr10:uidLastSave="{00000000-0000-0000-0000-000000000000}"/>
  <workbookProtection workbookAlgorithmName="SHA-512" workbookHashValue="n6htxoPluCRtYlv9EL/30OWHW8HfDs+BDhCc4Su8KGxds/7rRn03EEzRhrSUPTZgqjcD3ZVTRxPcGi6fslvPTQ==" workbookSaltValue="jlNU6jehFEkMvRB1ag9aSQ==" workbookSpinCount="100000" lockStructure="1"/>
  <bookViews>
    <workbookView xWindow="-108" yWindow="-108" windowWidth="23256" windowHeight="12456" activeTab="4" xr2:uid="{A2F66131-4674-408E-A2B3-4FAEA582B129}"/>
  </bookViews>
  <sheets>
    <sheet name="Capa" sheetId="12" r:id="rId1"/>
    <sheet name="Instruções" sheetId="30" r:id="rId2"/>
    <sheet name="Modelo de Conformidade" sheetId="40" r:id="rId3"/>
    <sheet name="Resultado" sheetId="16" state="hidden" r:id="rId4"/>
    <sheet name="Dashboard" sheetId="29" r:id="rId5"/>
    <sheet name="1." sheetId="33" state="hidden" r:id="rId6"/>
    <sheet name="2." sheetId="34" state="hidden" r:id="rId7"/>
    <sheet name="3." sheetId="35" state="hidden" r:id="rId8"/>
    <sheet name="4." sheetId="36" state="hidden" r:id="rId9"/>
    <sheet name="5." sheetId="37" state="hidden" r:id="rId10"/>
    <sheet name="6." sheetId="38" state="hidden" r:id="rId11"/>
    <sheet name="7." sheetId="39" state="hidden" r:id="rId12"/>
    <sheet name="8." sheetId="41" state="hidden" r:id="rId13"/>
    <sheet name="9." sheetId="42" state="hidden" r:id="rId14"/>
    <sheet name="10." sheetId="43" state="hidden" r:id="rId15"/>
    <sheet name="11." sheetId="44" state="hidden" r:id="rId16"/>
  </sheets>
  <externalReferences>
    <externalReference r:id="rId17"/>
  </externalReferences>
  <definedNames>
    <definedName name="_xlchart.v1.0" hidden="1">Dashboard!$F$21</definedName>
    <definedName name="_xlchart.v1.1" hidden="1">Resultado!$C$5</definedName>
    <definedName name="Accenture_equipas">'[1]AUX. Rates'!$H$4:$H$7</definedName>
    <definedName name="Weekly_Hours">'[1]Value Case &amp; Roadmap'!$J$3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6" l="1"/>
  <c r="E23" i="40"/>
  <c r="D23" i="40"/>
  <c r="C23" i="40"/>
  <c r="F23" i="40"/>
  <c r="E34" i="40"/>
  <c r="D34" i="40"/>
  <c r="C34" i="40"/>
  <c r="C13" i="16" s="1"/>
  <c r="F34" i="40"/>
  <c r="F49" i="40"/>
  <c r="E49" i="40"/>
  <c r="D49" i="40"/>
  <c r="C49" i="40"/>
  <c r="F64" i="40"/>
  <c r="E64" i="40"/>
  <c r="D64" i="40"/>
  <c r="C64" i="40"/>
  <c r="E74" i="40"/>
  <c r="D74" i="40"/>
  <c r="C74" i="40"/>
  <c r="F74" i="40"/>
  <c r="C78" i="40"/>
  <c r="D78" i="40"/>
  <c r="E78" i="40"/>
  <c r="F78" i="40"/>
  <c r="E93" i="40"/>
  <c r="D93" i="40"/>
  <c r="C93" i="40"/>
  <c r="F93" i="40"/>
  <c r="E99" i="40"/>
  <c r="D99" i="40"/>
  <c r="C99" i="40"/>
  <c r="F99" i="40"/>
  <c r="D104" i="40"/>
  <c r="C104" i="40"/>
  <c r="C110" i="40"/>
  <c r="D110" i="40"/>
  <c r="E110" i="40"/>
  <c r="F110" i="40"/>
  <c r="F119" i="40"/>
  <c r="E104" i="40"/>
  <c r="F104" i="40"/>
  <c r="E10" i="29"/>
  <c r="E119" i="40"/>
  <c r="D119" i="40"/>
  <c r="C38" i="16" l="1"/>
  <c r="D37" i="16" s="1"/>
  <c r="C26" i="16"/>
  <c r="C42" i="16"/>
  <c r="D41" i="16" s="1"/>
  <c r="C14" i="16"/>
  <c r="D13" i="16" s="1"/>
  <c r="C18" i="16"/>
  <c r="C22" i="16"/>
  <c r="D21" i="16" s="1"/>
  <c r="C50" i="16"/>
  <c r="D49" i="16" s="1"/>
  <c r="C46" i="16"/>
  <c r="D45" i="16" s="1"/>
  <c r="C30" i="16"/>
  <c r="D29" i="16" s="1"/>
  <c r="C34" i="16"/>
  <c r="D33" i="16" s="1"/>
  <c r="E11" i="29" l="1"/>
  <c r="E12" i="29"/>
  <c r="E13" i="29"/>
  <c r="E14" i="29"/>
  <c r="C119" i="40"/>
  <c r="C49" i="16" s="1"/>
  <c r="F26" i="16" s="1"/>
  <c r="C45" i="16"/>
  <c r="C41" i="16"/>
  <c r="C37" i="16"/>
  <c r="C33" i="16"/>
  <c r="C29" i="16"/>
  <c r="C25" i="16"/>
  <c r="D25" i="16" s="1"/>
  <c r="C10" i="16"/>
  <c r="C9" i="16"/>
  <c r="C17" i="16"/>
  <c r="D17" i="16" s="1"/>
  <c r="D9" i="16" l="1"/>
  <c r="F16" i="16" s="1"/>
  <c r="C6" i="44"/>
  <c r="C8" i="44" s="1"/>
  <c r="F25" i="16"/>
  <c r="C6" i="43"/>
  <c r="C8" i="43" s="1"/>
  <c r="F24" i="16"/>
  <c r="C6" i="42"/>
  <c r="C8" i="42" s="1"/>
  <c r="F23" i="16"/>
  <c r="C6" i="41"/>
  <c r="C8" i="41" s="1"/>
  <c r="F22" i="16" l="1"/>
  <c r="C5" i="16"/>
  <c r="C22" i="29" l="1"/>
  <c r="C6" i="33"/>
  <c r="C8" i="33" s="1"/>
  <c r="F18" i="16"/>
  <c r="C6" i="35"/>
  <c r="C8" i="35" s="1"/>
  <c r="F19" i="16"/>
  <c r="C6" i="36"/>
  <c r="C8" i="36" s="1"/>
  <c r="F17" i="16"/>
  <c r="C6" i="34"/>
  <c r="C8" i="34" s="1"/>
  <c r="F20" i="16"/>
  <c r="C6" i="37"/>
  <c r="C8" i="37" s="1"/>
  <c r="F21" i="16"/>
  <c r="C6" i="38"/>
  <c r="C8" i="38" s="1"/>
  <c r="C6" i="39"/>
  <c r="C8" i="39" s="1"/>
  <c r="AA22" i="29" l="1"/>
  <c r="N22" i="29"/>
</calcChain>
</file>

<file path=xl/sharedStrings.xml><?xml version="1.0" encoding="utf-8"?>
<sst xmlns="http://schemas.openxmlformats.org/spreadsheetml/2006/main" count="270" uniqueCount="153">
  <si>
    <t>Projeto Mosaico - Agência de Modernização Administrativa</t>
  </si>
  <si>
    <t>Pergunta</t>
  </si>
  <si>
    <t>Resposta</t>
  </si>
  <si>
    <t>N/A</t>
  </si>
  <si>
    <t>x</t>
  </si>
  <si>
    <t>Total</t>
  </si>
  <si>
    <t>Possíveis:</t>
  </si>
  <si>
    <t>Alcançados:</t>
  </si>
  <si>
    <t>Instruções de preenchimento</t>
  </si>
  <si>
    <t>- Preencha cada pergunta utilizando um "x"</t>
  </si>
  <si>
    <t>- Utilize apenas um "x" em cada pergunta</t>
  </si>
  <si>
    <t>- Caso a pergunta não se aplique ao serviço digital em causa preencha a coluna N/A</t>
  </si>
  <si>
    <t>Entidade:</t>
  </si>
  <si>
    <t>Comentários</t>
  </si>
  <si>
    <t>Saiba mais</t>
  </si>
  <si>
    <t>O que é o Modelo de Conformidade</t>
  </si>
  <si>
    <t>O Modelo de Conformidade é uma ferramenta desenvolvida pela AMA, no âmbito do Mosaico. Esta ferramenta permite aferir qual o nível de cumprimento das boas práticas e recomendações do Mosaico para os serviços digitais na Administração Pública.</t>
  </si>
  <si>
    <t>Dúvidas e questões</t>
  </si>
  <si>
    <t>Identificação</t>
  </si>
  <si>
    <t>Serviço a avaliar:</t>
  </si>
  <si>
    <t>Nome do responsável:</t>
  </si>
  <si>
    <t>Contacto:</t>
  </si>
  <si>
    <t>Descrição do serviço:</t>
  </si>
  <si>
    <t>Score global</t>
  </si>
  <si>
    <t>%</t>
  </si>
  <si>
    <t>Em caso de dúvidas ou questões relacionadas com o Modelo de Conformidade e/ ou Mosaico, entre em contacto através de: geral@mosaico.gov.pt</t>
  </si>
  <si>
    <t>Donut</t>
  </si>
  <si>
    <t>Pie</t>
  </si>
  <si>
    <t>b. É utilizada a autenticação através da Autenticação.Gov (cartão de cidadão ou chave móvel digital?</t>
  </si>
  <si>
    <t>Princípio 1 - Compreenda os utilizadores e as suas necessidades</t>
  </si>
  <si>
    <t>Princípio 2 - Crie um serviço simples de usar</t>
  </si>
  <si>
    <t>Princípio 3 -  Certifique-se de que o serviço pode ser utilizado por todos</t>
  </si>
  <si>
    <t>Princípio 4 - Crie um serviço seguro e que projeta a privacidade dos utilizadores</t>
  </si>
  <si>
    <t>Princípio 5 - Peça novas informações uma única vez</t>
  </si>
  <si>
    <t>Princípio 6 - Torne o novo código-fonte aberto</t>
  </si>
  <si>
    <t>Princípio 7 - Use standards abertos e plataformas comuns da Administração Pública</t>
  </si>
  <si>
    <t>Princípio 8 - Trabalhe em equipa e de forma multidisciplinar</t>
  </si>
  <si>
    <t>Princípio 9 - Use formas ágeis de trabalho</t>
  </si>
  <si>
    <t>Princípio 10 - Itere e melhore com frequência</t>
  </si>
  <si>
    <t>Princípio 11 - Produza dados abertos que possam ser valorizados pela sociedade</t>
  </si>
  <si>
    <t>a. A arquitetura de referência para os serviços públicos digitais, é respeitada?</t>
  </si>
  <si>
    <t>g. É utilizada a plataforma de envio de SMS?</t>
  </si>
  <si>
    <t>a. Foi feito user research?</t>
  </si>
  <si>
    <t>b. Os cidadãos/empresas/entidades da sociedade civil foram envolvidos no desenho ou redesenho do serviço?</t>
  </si>
  <si>
    <t>Notas</t>
  </si>
  <si>
    <t>c. A equipa responsável pela gestão do serviço (todos os canais e backoffice)  e outros trabalhadores públicos que sejam partes interessadas participaram no processo de desenho ou redesenho do serviço</t>
  </si>
  <si>
    <t>d. Foram analisados os dados de utilização dos serviços?</t>
  </si>
  <si>
    <t>e. É possível recolher reações dos cidadãos sobre a qualidade da informação relativa ao serviço disponível no portal único (ou da entidade?) ?</t>
  </si>
  <si>
    <t>f. É possível recolher reações dos cidadãos sobre o procedimento em linha relativo ao serviço disponível no portal único (entidade) ?</t>
  </si>
  <si>
    <t>g. É possível recolher reações dos cidadãos sobre os serviços de assistência disponíveis para resolver problemas ou dúvidas relativas ao serviço?</t>
  </si>
  <si>
    <t xml:space="preserve">h. Existe um mecanismo disponível para a avaliação do serviço pelo cidadão, no final do tratamento do seu pedido, que o permita avaliar a experiência de utilização do serviço? </t>
  </si>
  <si>
    <t>i. O cidadão tem a possibilidade de apresentar um elogio, sugestão ou reclamação relativo ao serviço através do Livro Amarelo Eletrónico?  (assume-se que as repostas serão também registadas no LAE).</t>
  </si>
  <si>
    <t>b. O cidadão (nacional e estrangeiro) tem a possibilidade de acompanhar o estado dos seus pedidos de serviço inteiramente através de meios digitais?</t>
  </si>
  <si>
    <t>c. Existe uma página informativa sobre o serviço, e esta é atualizada de forma regular e apresenta a data da última atualização?</t>
  </si>
  <si>
    <t>d. O cidadão (nacional e estrangeiro) tem a possibilidade de receber o resultado do seu pedido através de meios eletrónicos?</t>
  </si>
  <si>
    <t>a. O sítio Web ou a aplicação móvel onde a entidade disponibiliza o serviço tem uma Declaração de Acessibilidade publicada nos termos descritos no DL n.º 83/2018?</t>
  </si>
  <si>
    <t>b. O sítio web ou a aplicação móvel onde a entidade disponibiliza o serviço está reconhecido com o Selo de Usabilidade e Acessibilidade?</t>
  </si>
  <si>
    <t>a. Foram utilizadas metodologias ágeis no desenvolvimento do serviço?</t>
  </si>
  <si>
    <t>a. Foram envolvidos 80% dos perfis principais no desenvolvimento dos serviços?</t>
  </si>
  <si>
    <t>b. São produzidos dados relativos às visitas à ficha de serviço disponível no ePortugal e partilhados com a plataforma digital única (Single Digital Gateway - SDG) da Comissão Europeia?</t>
  </si>
  <si>
    <t>a. São produzidos/recolhidos dados relativos à utilização do serviço e, são partilhados no dados.gov.pt?</t>
  </si>
  <si>
    <t>c. São recolhidos dados sobre o número, origem e objeto dos pedidos feitos aos serviços de assistência e de resolução de problemas do serviço, bem como dos tempos de resposta, os quais são transmitidos para a Agência para a Modernização Administrativa partilhar com a plataforma digital única (Single Digital Gateway - SDG) da Comissão Europeia?</t>
  </si>
  <si>
    <t>d. A entidade procede à avaliação da satisfação do cidadão sobre a qualidade do serviço e transmite estes dados para a Agência para a Modernização Administrativa partilhar com a plataforma digital única (Single Digital Gateway - SDG) da Comissão Europeia?</t>
  </si>
  <si>
    <t>e. A entidade procede à avaliação da satisfação do cidadão sobre a qualidade da informação sobre o serviço disponível no site da entidade e transmite estes dados para a Agência para a Modernização Administrativa partilhar com a plataforma digital única (Single Digital Gateway - SDG) da Comissão Europeia?</t>
  </si>
  <si>
    <t>f. A entidade procede à avaliação da satisfação do cidadão sobre a qualidade dos serviços de assistência e de resolução de problemas do serviço e transmite estes dados para a Agência para a Modernização Administrativa partilhar com a plataforma digital única (Single Digital Gateway - SDG) da Comissão Europeia? (TAG SDG)</t>
  </si>
  <si>
    <t>e. O serviço utiliza a plataforma de notificações eletrónicas da Administração Pública?</t>
  </si>
  <si>
    <t>f. O serviço utiliza a plataforma de pagamentos da Administração Pública?</t>
  </si>
  <si>
    <t>h. São publicados no catálogo de dados associado à iAP metadados dos dados registados no contexto da realização do serviço ?</t>
  </si>
  <si>
    <t>i. Realiza trocas de informação recorrer à iAP-PI?</t>
  </si>
  <si>
    <t>j. O serviço está disponível no Portal ePortugal?</t>
  </si>
  <si>
    <t>l. Para a realização do serviço o cidadão que se autentica no portal ePortugal consegue navegar para o site que suporta o serviço sem necessidade de nova autenticação?</t>
  </si>
  <si>
    <t>d. O  serviço disponibiliza documentos através da Bolsa de Documentos da Administração Pública?</t>
  </si>
  <si>
    <t>m. O serviço está catalogado no Catálogo de Entidades e Serviços (CES)?</t>
  </si>
  <si>
    <t>a.  O formulário para solicitação do serviço apresenta campos pré-preenchidos com dados disponíveis na entidade?</t>
  </si>
  <si>
    <t>a. O serviço foi concebido e implementado tendo em consideração os requisitos do RGPD?</t>
  </si>
  <si>
    <t>b. Todos os membros da equipa sabem as suas responsabilidades e posição na equipa?</t>
  </si>
  <si>
    <t>c. A equipa tem a visão geral dos prazos a cumprir e dos trabalhos em curso para melhoria do serviço?</t>
  </si>
  <si>
    <t>b. Existe priorização das melhorias com maior impacto nos serviços?</t>
  </si>
  <si>
    <t>f. Existem guias de procedimentos sobre o serviço, identificando os documentos necessários, as fases, os prazos e uma simulação do custo do serviço?</t>
  </si>
  <si>
    <t>g. Utiliza o design system do ePortugal?</t>
  </si>
  <si>
    <t>h. O serviço tem uma versão mobile/tablet?</t>
  </si>
  <si>
    <t>a. A entidade utiliza as reclamações e sugestões recebidas para assegurar a melhoria contínua do serviço?</t>
  </si>
  <si>
    <t>b. Pede informação/ documentação que já foi solicitada pela própria entidade em outros serviços?</t>
  </si>
  <si>
    <t>c. Utiliza informação/ documentação do utilizador que foi submetida através de outra entidade pública?</t>
  </si>
  <si>
    <t>d. São solicitados documentos ao cidadão que estão disponíveis noutras entidades da Administração Pública?</t>
  </si>
  <si>
    <t>e. O serviço recorre à iAP para consultar dados ou obter declarações, atestados, certidões e outros elementos ou informações já detidos pela Administração Pública?</t>
  </si>
  <si>
    <t>f. O serviço disponibiliza dados na Plataforma de Interoperabilidade da AP (iAP) para reutilização por outras entidades?</t>
  </si>
  <si>
    <t xml:space="preserve">g. O serviço disponibiliza evidências na Plataforma de Interoperabilidade da AP (iAP) para reutilização por outras entidades? </t>
  </si>
  <si>
    <t>- Preencha tendo em consideração que Não: não cumpre, Parcialmente: cumpre parcialmente, e Sim: cumpre integralmente</t>
  </si>
  <si>
    <t>Não</t>
  </si>
  <si>
    <t>Parcialmente</t>
  </si>
  <si>
    <t>Sim</t>
  </si>
  <si>
    <t>1.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</si>
  <si>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</si>
  <si>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</si>
  <si>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</si>
  <si>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</si>
  <si>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</si>
  <si>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</si>
  <si>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>Princípio 1</t>
  </si>
  <si>
    <t>Princípio 2</t>
  </si>
  <si>
    <t>Princípio 3</t>
  </si>
  <si>
    <t>Princípio 4</t>
  </si>
  <si>
    <t>Princípio 5</t>
  </si>
  <si>
    <t>Princípio 6</t>
  </si>
  <si>
    <t>Princípio 7</t>
  </si>
  <si>
    <t>Princípio 8</t>
  </si>
  <si>
    <t>Princípio 9</t>
  </si>
  <si>
    <t>Princípio 10</t>
  </si>
  <si>
    <t>Princípio 11</t>
  </si>
  <si>
    <t>10.</t>
  </si>
  <si>
    <t>11.</t>
  </si>
  <si>
    <t>Saiba mais informação sobre o Princípio 1</t>
  </si>
  <si>
    <t>Saiba mais informação sobre o Princípio 2</t>
  </si>
  <si>
    <t>Saiba mais informação sobre o Princípio 3</t>
  </si>
  <si>
    <t>Saiba mais informação sobre o Princípio 4</t>
  </si>
  <si>
    <t>Saiba mais informação sobre o Princípio 6</t>
  </si>
  <si>
    <t>Saiba mais informação sobre o Princípio 7</t>
  </si>
  <si>
    <t>Saiba mais informação sobre o Princípio 8</t>
  </si>
  <si>
    <t>Saiba mais informação sobre o Princípio 9</t>
  </si>
  <si>
    <t>Saiba mais informação sobre o Princípio 10</t>
  </si>
  <si>
    <t>Saiba mais informação sobre o Princípio 11</t>
  </si>
  <si>
    <t>Saiba mais informação sobre o Princípio 5</t>
  </si>
  <si>
    <t>c. O serviço é testado periodicamente com potenciais utilizadores para verificar a usabilidade e a acessibilidade do mesmo?</t>
  </si>
  <si>
    <t>d. O serviço é acessível a cidadãos que se autentiquem através de um certificado digital atribuído por um outro Estado-Membro associado à plataforma eIDAS e/ou através de CMD associada ao cartão de residência?</t>
  </si>
  <si>
    <t>e. Existe uma página informativa sobre o serviço em inglês?</t>
  </si>
  <si>
    <t>f. O serviço está disponível em inglês?</t>
  </si>
  <si>
    <t>h. O cidadão de outro Estado-membro pode apresentar comprovativos, documentos e informações, bem como receber o resultado do serviço em formato eletrónico, tal como os cidadãos nacionais?</t>
  </si>
  <si>
    <t>i. O cidadão de outro Estado-membro pode  pagar as taxas do serviço por via eletrónica?</t>
  </si>
  <si>
    <t>j. O serviço permite atendimento com marcação prévia/agendamento (ex. balcão presencial, videochamada)?</t>
  </si>
  <si>
    <t xml:space="preserve">m. A página informativa do serviço existente no portal ePortugal disponibiliza informação sobre os direitos, as obrigações e as regras que são aplicáveis aos cidadãos nacionais e estrangeiros, residentes em Portugal e fora de Portugal? </t>
  </si>
  <si>
    <t>b. São recolhidos dados pessoais apenas para finalidades determinadas, explícitas e legítimas?</t>
  </si>
  <si>
    <t>d. Os dados pessoais recolhidos são adequados, pertinentes e limitados ao que é necessário relativamente às finalidades para as quais são tratados?</t>
  </si>
  <si>
    <t xml:space="preserve">e. Os dados pessoais recolhidos são atualizados sempre que necessário existindo mecanismos implementados que possibilitam essa atualização de forma ágil? </t>
  </si>
  <si>
    <t>f. Existem mecanismos implementados para que dados inexatos sejam apagados ou retificados sem demora?</t>
  </si>
  <si>
    <t xml:space="preserve">g. Os dados pessoais recolhidos são tratados de uma forma segura, existindo mecanismos técnicos ou organizativos que impedem o seu tratamento não autorizado ou ilícito? </t>
  </si>
  <si>
    <t>h. Os dados pessoais recolhidos são tratados de uma forma que segura, existindo mecanismos técnicos ou organizativos que impedem a sua perda, destruição ou danificação acidental?</t>
  </si>
  <si>
    <t xml:space="preserve">i. Se para a realização do serviço for solicitado ao cidadão titular dos dados o consentimento para o tratamento dos seus dados pessoais, a entidade consegue demonstrar que o titular dos dados deu o seu consentimento (canal, data, hora)? </t>
  </si>
  <si>
    <t>a. Utiliza o código fonte aberto?</t>
  </si>
  <si>
    <t>Mosaico – Modelo de Conformidade – AMA, Agência para a Modernização Administrativa</t>
  </si>
  <si>
    <t>Adicionalmente, o Modelo de Conformidade permite às entidades avaliar a maturidade dos seus serviços públicos digitais e identificar as principais áreas de melhoria, tendo sempre em vista a melhoria do serviço prestado ao utilizador (cidadão, empresas e outras entidades da sociedade civil) e, consequentemente, a sua experiência de interação com a Administração Pública.</t>
  </si>
  <si>
    <t>a. Utiliza uma linguagem clara simples e fácil de entender na perspetiva do utilizador?</t>
  </si>
  <si>
    <t>g. O cidadão de outro Estado-membro quando pretende realizar o serviço pode identificar-se, autenticar-se e assinar documentos eletronicamente, tal como os cidadãos nacionais?</t>
  </si>
  <si>
    <t xml:space="preserve">c. Os dados pessoais são tratados exclusivamente para finalidade específica que justificou a sua recolha? </t>
  </si>
  <si>
    <t>c. É utilizada assinatura digital qualificada através de Cartão de Cidadão ou Chave Móvel Digital?</t>
  </si>
  <si>
    <t>c. São identificadas as causas raiz das melhorias identificadas?</t>
  </si>
  <si>
    <t>e. O cidadão (nacional e estrangeiro) recebe informação sobre o prazo de resposta dos serviços de assistência e de resolução de problemas caso apresente um pedido de ajuda ou um esclarecimento e, quando a resposta ao pedido de assistência não possa ocorrer no prazo indicado ao cidadão (nacional e estrangeiro) este é informado sobre o novo prazo e sobre as razões no novo prazo?</t>
  </si>
  <si>
    <t>julho 2022</t>
  </si>
  <si>
    <t xml:space="preserve">j. O cidadão titular dos dados tem à sua disposição um canal e um meio de contacto para efetuar pedidos de informação sobre o tratamento dos seus dados pessoais efetuados no âmbito do serviço? </t>
  </si>
  <si>
    <t>l. São realizados testes de diagnóstico periódicos à segurança do serviço?</t>
  </si>
  <si>
    <t>m. Os riscos inerentes à utilização e tratamento de dados pessoais são conhecidos e existem protocolos  de segurança?</t>
  </si>
  <si>
    <t>b. A equipa tem à sua disposição todos os meios para a execução das tarefas?</t>
  </si>
  <si>
    <t>l. A entidade dispõe de atendimento personalizado para cidadãos sénior (canal presencial, telefónico, videochamada, outros)?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</si>
</sst>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0"/>
      <color theme="1"/>
      <name val="Graphik"/>
      <family val="2"/>
    </font>
    <font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4"/>
      <color rgb="FF0902A2"/>
      <name val="Calibri"/>
      <family val="2"/>
      <scheme val="minor"/>
    </font>
    <font>
      <sz val="16"/>
      <color theme="0"/>
      <name val="Graphik"/>
      <family val="2"/>
    </font>
    <font>
      <sz val="11"/>
      <color rgb="FF000000"/>
      <name val="Calibri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0"/>
      <name val="Graphik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902A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rgb="FF000000"/>
      </patternFill>
    </fill>
  </fills>
  <borders count="2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dotted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auto="1"/>
      </top>
      <bottom style="thin">
        <color indexed="64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dotted">
        <color indexed="64"/>
      </left>
      <right/>
      <top style="dotted">
        <color indexed="64"/>
      </top>
      <bottom style="dotted">
        <color auto="1"/>
      </bottom>
      <diagonal/>
    </border>
    <border>
      <left/>
      <right style="dotted">
        <color indexed="64"/>
      </right>
      <top style="dotted">
        <color indexed="64"/>
      </top>
      <bottom style="dotted">
        <color auto="1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1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43">
    <xf numFmtId="0" fontId="0" fillId="0" borderId="0" xfId="0"/>
    <xf numFmtId="0" fontId="1" fillId="3" borderId="0" xfId="1" applyFill="1" applyBorder="1" applyAlignment="1"/>
    <xf numFmtId="0" fontId="1" fillId="0" borderId="0" xfId="1" applyBorder="1" applyAlignment="1"/>
    <xf numFmtId="0" fontId="0" fillId="3" borderId="0" xfId="0" applyFill="1"/>
    <xf numFmtId="0" fontId="0" fillId="4" borderId="0" xfId="0" applyFill="1"/>
    <xf numFmtId="0" fontId="2" fillId="4" borderId="0" xfId="0" applyFont="1" applyFill="1"/>
    <xf numFmtId="0" fontId="0" fillId="3" borderId="0" xfId="0" applyFill="1" applyAlignment="1">
      <alignment vertical="center"/>
    </xf>
    <xf numFmtId="0" fontId="3" fillId="3" borderId="0" xfId="0" applyFont="1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left" indent="2"/>
    </xf>
    <xf numFmtId="0" fontId="0" fillId="2" borderId="0" xfId="0" applyFill="1" applyAlignment="1">
      <alignment horizontal="left" vertical="center" indent="2"/>
    </xf>
    <xf numFmtId="0" fontId="5" fillId="2" borderId="0" xfId="0" applyFont="1" applyFill="1" applyAlignment="1">
      <alignment horizontal="left" vertical="center" indent="2"/>
    </xf>
    <xf numFmtId="0" fontId="4" fillId="2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 wrapText="1" indent="1"/>
    </xf>
    <xf numFmtId="0" fontId="0" fillId="2" borderId="0" xfId="0" applyFill="1" applyBorder="1" applyAlignment="1">
      <alignment horizontal="left" vertical="center" indent="2"/>
    </xf>
    <xf numFmtId="0" fontId="0" fillId="2" borderId="0" xfId="0" applyFont="1" applyFill="1" applyBorder="1" applyAlignment="1">
      <alignment horizontal="left" vertical="center" wrapText="1" indent="1"/>
    </xf>
    <xf numFmtId="0" fontId="5" fillId="2" borderId="0" xfId="0" applyFont="1" applyFill="1" applyBorder="1" applyAlignment="1">
      <alignment horizontal="left" vertical="center" indent="2"/>
    </xf>
    <xf numFmtId="0" fontId="0" fillId="2" borderId="0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wrapText="1" indent="1"/>
    </xf>
    <xf numFmtId="0" fontId="0" fillId="2" borderId="0" xfId="0" applyFill="1" applyBorder="1" applyAlignment="1">
      <alignment horizontal="left" indent="2"/>
    </xf>
    <xf numFmtId="0" fontId="0" fillId="2" borderId="0" xfId="0" applyFill="1" applyBorder="1"/>
    <xf numFmtId="0" fontId="0" fillId="0" borderId="0" xfId="0" applyBorder="1"/>
    <xf numFmtId="0" fontId="0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2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3" fillId="3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2" borderId="0" xfId="0" applyFont="1" applyFill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0" fillId="2" borderId="0" xfId="0" quotePrefix="1" applyFill="1" applyAlignment="1">
      <alignment vertical="center" wrapText="1"/>
    </xf>
    <xf numFmtId="0" fontId="0" fillId="0" borderId="0" xfId="0" applyFill="1"/>
    <xf numFmtId="0" fontId="0" fillId="2" borderId="0" xfId="0" applyFill="1" applyBorder="1" applyAlignment="1">
      <alignment vertical="center" wrapText="1"/>
    </xf>
    <xf numFmtId="0" fontId="7" fillId="3" borderId="0" xfId="0" applyFont="1" applyFill="1"/>
    <xf numFmtId="0" fontId="0" fillId="2" borderId="0" xfId="0" applyFill="1" applyAlignment="1">
      <alignment wrapText="1"/>
    </xf>
    <xf numFmtId="0" fontId="7" fillId="3" borderId="3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indent="2"/>
    </xf>
    <xf numFmtId="0" fontId="6" fillId="0" borderId="6" xfId="0" applyFont="1" applyFill="1" applyBorder="1" applyAlignment="1">
      <alignment horizontal="left" vertical="center" indent="2"/>
    </xf>
    <xf numFmtId="0" fontId="0" fillId="2" borderId="1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indent="2"/>
    </xf>
    <xf numFmtId="0" fontId="0" fillId="0" borderId="0" xfId="0" applyAlignment="1">
      <alignment wrapText="1"/>
    </xf>
    <xf numFmtId="0" fontId="7" fillId="3" borderId="2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0" fillId="2" borderId="5" xfId="0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0" fillId="3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0" fillId="2" borderId="0" xfId="0" applyFont="1" applyFill="1" applyBorder="1"/>
    <xf numFmtId="0" fontId="8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9" fontId="0" fillId="2" borderId="0" xfId="0" applyNumberFormat="1" applyFont="1" applyFill="1" applyBorder="1" applyAlignment="1">
      <alignment horizontal="left" vertical="center"/>
    </xf>
    <xf numFmtId="9" fontId="0" fillId="2" borderId="0" xfId="2" applyFont="1" applyFill="1" applyBorder="1" applyAlignment="1">
      <alignment horizontal="left" vertical="center"/>
    </xf>
    <xf numFmtId="9" fontId="0" fillId="2" borderId="0" xfId="0" applyNumberFormat="1" applyFill="1" applyAlignment="1">
      <alignment horizontal="center" vertical="center"/>
    </xf>
    <xf numFmtId="9" fontId="0" fillId="2" borderId="0" xfId="0" applyNumberFormat="1" applyFont="1" applyFill="1" applyAlignment="1">
      <alignment horizontal="center" vertical="center"/>
    </xf>
    <xf numFmtId="9" fontId="13" fillId="2" borderId="0" xfId="0" applyNumberFormat="1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9" fontId="0" fillId="2" borderId="0" xfId="0" applyNumberFormat="1" applyFill="1" applyBorder="1" applyAlignment="1">
      <alignment horizontal="center" vertical="center"/>
    </xf>
    <xf numFmtId="9" fontId="0" fillId="2" borderId="0" xfId="0" applyNumberFormat="1" applyFont="1" applyFill="1" applyBorder="1" applyAlignment="1">
      <alignment horizontal="center" vertical="center"/>
    </xf>
    <xf numFmtId="9" fontId="10" fillId="2" borderId="0" xfId="0" applyNumberFormat="1" applyFont="1" applyFill="1" applyBorder="1" applyAlignment="1">
      <alignment horizontal="left" vertical="center"/>
    </xf>
    <xf numFmtId="9" fontId="0" fillId="2" borderId="0" xfId="0" applyNumberFormat="1" applyFont="1" applyFill="1" applyBorder="1" applyAlignment="1">
      <alignment horizontal="left" vertical="center" wrapText="1"/>
    </xf>
    <xf numFmtId="10" fontId="0" fillId="2" borderId="0" xfId="0" applyNumberFormat="1" applyFont="1" applyFill="1" applyBorder="1" applyAlignment="1">
      <alignment horizontal="left" vertical="center"/>
    </xf>
    <xf numFmtId="10" fontId="0" fillId="2" borderId="0" xfId="0" applyNumberFormat="1" applyFill="1" applyBorder="1" applyAlignment="1">
      <alignment horizontal="left" vertical="center"/>
    </xf>
    <xf numFmtId="0" fontId="4" fillId="2" borderId="0" xfId="0" applyFont="1" applyFill="1" applyBorder="1" applyAlignment="1">
      <alignment vertical="top" wrapText="1"/>
    </xf>
    <xf numFmtId="0" fontId="4" fillId="2" borderId="16" xfId="0" applyFont="1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1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left" vertical="center" wrapText="1"/>
    </xf>
    <xf numFmtId="0" fontId="16" fillId="2" borderId="11" xfId="0" applyFont="1" applyFill="1" applyBorder="1" applyAlignment="1">
      <alignment horizontal="left" wrapText="1"/>
    </xf>
    <xf numFmtId="0" fontId="16" fillId="2" borderId="11" xfId="0" applyFont="1" applyFill="1" applyBorder="1" applyAlignment="1">
      <alignment horizontal="left" vertical="center" wrapText="1"/>
    </xf>
    <xf numFmtId="0" fontId="15" fillId="5" borderId="15" xfId="0" applyFont="1" applyFill="1" applyBorder="1" applyAlignment="1">
      <alignment wrapText="1"/>
    </xf>
    <xf numFmtId="0" fontId="0" fillId="2" borderId="20" xfId="0" applyFont="1" applyFill="1" applyBorder="1" applyAlignment="1">
      <alignment horizontal="left" vertical="center" wrapText="1"/>
    </xf>
    <xf numFmtId="0" fontId="0" fillId="0" borderId="2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 indent="2"/>
    </xf>
    <xf numFmtId="0" fontId="4" fillId="2" borderId="20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 indent="2"/>
    </xf>
    <xf numFmtId="0" fontId="0" fillId="0" borderId="22" xfId="0" applyFill="1" applyBorder="1" applyAlignment="1">
      <alignment horizontal="left" vertical="center" indent="2"/>
    </xf>
    <xf numFmtId="0" fontId="0" fillId="0" borderId="21" xfId="0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indent="2"/>
    </xf>
    <xf numFmtId="0" fontId="0" fillId="2" borderId="14" xfId="0" applyFill="1" applyBorder="1" applyAlignment="1">
      <alignment horizontal="left" vertical="center" indent="2"/>
    </xf>
    <xf numFmtId="0" fontId="0" fillId="2" borderId="6" xfId="0" applyFill="1" applyBorder="1" applyAlignment="1">
      <alignment horizontal="left" vertical="center" indent="2"/>
    </xf>
    <xf numFmtId="0" fontId="0" fillId="2" borderId="3" xfId="0" applyFill="1" applyBorder="1" applyAlignment="1">
      <alignment horizontal="left" vertical="center" indent="2"/>
    </xf>
    <xf numFmtId="0" fontId="0" fillId="2" borderId="9" xfId="0" applyFill="1" applyBorder="1" applyAlignment="1">
      <alignment horizontal="left" vertical="center" indent="2"/>
    </xf>
    <xf numFmtId="0" fontId="16" fillId="2" borderId="8" xfId="0" applyFont="1" applyFill="1" applyBorder="1" applyAlignment="1">
      <alignment horizontal="left" vertical="center" indent="2"/>
    </xf>
    <xf numFmtId="0" fontId="0" fillId="0" borderId="26" xfId="0" applyFont="1" applyFill="1" applyBorder="1" applyAlignment="1">
      <alignment horizontal="center" vertical="center"/>
    </xf>
    <xf numFmtId="0" fontId="19" fillId="3" borderId="0" xfId="1" applyFont="1" applyFill="1" applyBorder="1" applyAlignment="1"/>
    <xf numFmtId="49" fontId="14" fillId="3" borderId="0" xfId="1" applyNumberFormat="1" applyFont="1" applyFill="1" applyBorder="1" applyAlignment="1">
      <alignment horizontal="left" vertical="center"/>
    </xf>
    <xf numFmtId="0" fontId="0" fillId="2" borderId="7" xfId="0" applyFont="1" applyFill="1" applyBorder="1" applyAlignment="1" applyProtection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top"/>
    </xf>
    <xf numFmtId="0" fontId="17" fillId="2" borderId="24" xfId="3" applyFill="1" applyBorder="1" applyAlignment="1">
      <alignment horizontal="center" vertical="center"/>
    </xf>
    <xf numFmtId="0" fontId="17" fillId="2" borderId="18" xfId="3" applyFill="1" applyBorder="1" applyAlignment="1">
      <alignment horizontal="center" vertical="center"/>
    </xf>
    <xf numFmtId="0" fontId="17" fillId="2" borderId="19" xfId="3" applyFill="1" applyBorder="1" applyAlignment="1">
      <alignment horizontal="center" vertical="center"/>
    </xf>
    <xf numFmtId="0" fontId="17" fillId="2" borderId="25" xfId="3" applyFill="1" applyBorder="1" applyAlignment="1">
      <alignment horizontal="center" vertical="center"/>
    </xf>
    <xf numFmtId="0" fontId="17" fillId="2" borderId="17" xfId="3" applyFill="1" applyBorder="1" applyAlignment="1">
      <alignment horizontal="center" vertical="center"/>
    </xf>
    <xf numFmtId="9" fontId="13" fillId="2" borderId="0" xfId="0" applyNumberFormat="1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9" fontId="13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top" wrapText="1"/>
    </xf>
  </cellXfs>
  <cellStyles count="4">
    <cellStyle name="Hyperlink" xfId="3" builtinId="8"/>
    <cellStyle name="Normal" xfId="0" builtinId="0"/>
    <cellStyle name="Normal 2" xfId="1" xr:uid="{A707E1A0-E4B5-4B35-8391-5565A8111779}"/>
    <cellStyle name="Percent" xfId="2" builtinId="5"/>
  </cellStyles>
  <dxfs count="0"/>
  <tableStyles count="0" defaultTableStyle="TableStyleMedium2" defaultPivotStyle="PivotStyleLight16"/>
  <colors>
    <mruColors>
      <color rgb="FF0902A2"/>
      <color rgb="FF251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Resultado!$G$16:$G$26</c15:sqref>
                  </c15:fullRef>
                </c:ext>
              </c:extLst>
              <c:f>Resultado!$G$16:$G$26</c:f>
              <c:strCache>
                <c:ptCount val="11"/>
                <c:pt idx="0">
                  <c:v>Princípio 1</c:v>
                </c:pt>
                <c:pt idx="1">
                  <c:v>Princípio 2</c:v>
                </c:pt>
                <c:pt idx="2">
                  <c:v>Princípio 3</c:v>
                </c:pt>
                <c:pt idx="3">
                  <c:v>Princípio 4</c:v>
                </c:pt>
                <c:pt idx="4">
                  <c:v>Princípio 5</c:v>
                </c:pt>
                <c:pt idx="5">
                  <c:v>Princípio 6</c:v>
                </c:pt>
                <c:pt idx="6">
                  <c:v>Princípio 7</c:v>
                </c:pt>
                <c:pt idx="7">
                  <c:v>Princípio 8</c:v>
                </c:pt>
                <c:pt idx="8">
                  <c:v>Princípio 9</c:v>
                </c:pt>
                <c:pt idx="9">
                  <c:v>Princípio 10</c:v>
                </c:pt>
                <c:pt idx="10">
                  <c:v>Princípio 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Resultado!$F$16:$F$27</c15:sqref>
                  </c15:fullRef>
                </c:ext>
              </c:extLst>
              <c:f>Resultado!$F$16:$F$26</c:f>
              <c:numCache>
                <c:formatCode>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45-4FC5-8DC0-C25121316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1290784"/>
        <c:axId val="751292448"/>
      </c:radarChart>
      <c:catAx>
        <c:axId val="75129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751292448"/>
        <c:crosses val="autoZero"/>
        <c:auto val="1"/>
        <c:lblAlgn val="ctr"/>
        <c:lblOffset val="100"/>
        <c:noMultiLvlLbl val="0"/>
      </c:catAx>
      <c:valAx>
        <c:axId val="75129244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75129078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Resultado!$G$16:$G$26</c:f>
              <c:strCache>
                <c:ptCount val="11"/>
                <c:pt idx="0">
                  <c:v>Princípio 1</c:v>
                </c:pt>
                <c:pt idx="1">
                  <c:v>Princípio 2</c:v>
                </c:pt>
                <c:pt idx="2">
                  <c:v>Princípio 3</c:v>
                </c:pt>
                <c:pt idx="3">
                  <c:v>Princípio 4</c:v>
                </c:pt>
                <c:pt idx="4">
                  <c:v>Princípio 5</c:v>
                </c:pt>
                <c:pt idx="5">
                  <c:v>Princípio 6</c:v>
                </c:pt>
                <c:pt idx="6">
                  <c:v>Princípio 7</c:v>
                </c:pt>
                <c:pt idx="7">
                  <c:v>Princípio 8</c:v>
                </c:pt>
                <c:pt idx="8">
                  <c:v>Princípio 9</c:v>
                </c:pt>
                <c:pt idx="9">
                  <c:v>Princípio 10</c:v>
                </c:pt>
                <c:pt idx="10">
                  <c:v>Princípio 11</c:v>
                </c:pt>
              </c:strCache>
            </c:strRef>
          </c:cat>
          <c:val>
            <c:numRef>
              <c:f>Resultado!$F$16:$F$26</c:f>
              <c:numCache>
                <c:formatCode>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A6-48D0-803F-BC731BE53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1290784"/>
        <c:axId val="751292448"/>
      </c:radarChart>
      <c:catAx>
        <c:axId val="75129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751292448"/>
        <c:crosses val="autoZero"/>
        <c:auto val="1"/>
        <c:lblAlgn val="ctr"/>
        <c:lblOffset val="100"/>
        <c:noMultiLvlLbl val="0"/>
      </c:catAx>
      <c:valAx>
        <c:axId val="75129244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75129078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014709243913055"/>
          <c:y val="0.22614654977692822"/>
          <c:w val="0.43970559845246138"/>
          <c:h val="0.76911118421351832"/>
        </c:manualLayout>
      </c:layout>
      <c:doughnutChart>
        <c:varyColors val="0"/>
        <c:ser>
          <c:idx val="0"/>
          <c:order val="0"/>
          <c:tx>
            <c:strRef>
              <c:f>'8.'!$B$5</c:f>
              <c:strCache>
                <c:ptCount val="1"/>
                <c:pt idx="0">
                  <c:v>Donut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D1-43CE-9536-7957C719E54A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AD1-43CE-9536-7957C719E54A}"/>
              </c:ext>
            </c:extLst>
          </c:dPt>
          <c:dPt>
            <c:idx val="3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AD1-43CE-9536-7957C719E54A}"/>
              </c:ext>
            </c:extLst>
          </c:dPt>
          <c:dLbls>
            <c:delete val="1"/>
          </c:dLbls>
          <c:val>
            <c:numRef>
              <c:f>'8.'!$B$6:$B$9</c:f>
              <c:numCache>
                <c:formatCode>0%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0.25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AD1-43CE-9536-7957C719E5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70"/>
        <c:holeSize val="55"/>
      </c:doughnutChart>
      <c:pieChart>
        <c:varyColors val="1"/>
        <c:ser>
          <c:idx val="1"/>
          <c:order val="1"/>
          <c:tx>
            <c:strRef>
              <c:f>'8.'!$C$5</c:f>
              <c:strCache>
                <c:ptCount val="1"/>
                <c:pt idx="0">
                  <c:v>Pie</c:v>
                </c:pt>
              </c:strCache>
            </c:strRef>
          </c:tx>
          <c:dPt>
            <c:idx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AD1-43CE-9536-7957C719E54A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AD1-43CE-9536-7957C719E54A}"/>
              </c:ext>
            </c:extLst>
          </c:dPt>
          <c:dPt>
            <c:idx val="2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9AD1-43CE-9536-7957C719E54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9AD1-43CE-9536-7957C719E54A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9AD1-43CE-9536-7957C719E54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AD1-43CE-9536-7957C719E54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AD1-43CE-9536-7957C719E5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'8.'!$C$6:$C$9</c:f>
              <c:numCache>
                <c:formatCode>0%</c:formatCode>
                <c:ptCount val="4"/>
                <c:pt idx="0" formatCode="0.00%">
                  <c:v>0</c:v>
                </c:pt>
                <c:pt idx="1">
                  <c:v>0.01</c:v>
                </c:pt>
                <c:pt idx="2" formatCode="0.00%">
                  <c:v>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AD1-43CE-9536-7957C719E5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014709243913055"/>
          <c:y val="0.22614654977692822"/>
          <c:w val="0.43970559845246138"/>
          <c:h val="0.76911118421351832"/>
        </c:manualLayout>
      </c:layout>
      <c:doughnutChart>
        <c:varyColors val="0"/>
        <c:ser>
          <c:idx val="0"/>
          <c:order val="0"/>
          <c:tx>
            <c:strRef>
              <c:f>'10.'!$B$5</c:f>
              <c:strCache>
                <c:ptCount val="1"/>
                <c:pt idx="0">
                  <c:v>Donut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4BE-4EF6-AE07-A15B31840898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4BE-4EF6-AE07-A15B31840898}"/>
              </c:ext>
            </c:extLst>
          </c:dPt>
          <c:dPt>
            <c:idx val="3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4BE-4EF6-AE07-A15B31840898}"/>
              </c:ext>
            </c:extLst>
          </c:dPt>
          <c:dLbls>
            <c:delete val="1"/>
          </c:dLbls>
          <c:val>
            <c:numRef>
              <c:f>'10.'!$B$6:$B$9</c:f>
              <c:numCache>
                <c:formatCode>0%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0.25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4BE-4EF6-AE07-A15B3184089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70"/>
        <c:holeSize val="55"/>
      </c:doughnutChart>
      <c:pieChart>
        <c:varyColors val="1"/>
        <c:ser>
          <c:idx val="1"/>
          <c:order val="1"/>
          <c:tx>
            <c:strRef>
              <c:f>'10.'!$C$5</c:f>
              <c:strCache>
                <c:ptCount val="1"/>
                <c:pt idx="0">
                  <c:v>Pie</c:v>
                </c:pt>
              </c:strCache>
            </c:strRef>
          </c:tx>
          <c:dPt>
            <c:idx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4BE-4EF6-AE07-A15B31840898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4BE-4EF6-AE07-A15B31840898}"/>
              </c:ext>
            </c:extLst>
          </c:dPt>
          <c:dPt>
            <c:idx val="2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C4BE-4EF6-AE07-A15B3184089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C4BE-4EF6-AE07-A15B31840898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C4BE-4EF6-AE07-A15B3184089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BE-4EF6-AE07-A15B3184089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BE-4EF6-AE07-A15B318408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'10.'!$C$6:$C$9</c:f>
              <c:numCache>
                <c:formatCode>0%</c:formatCode>
                <c:ptCount val="4"/>
                <c:pt idx="0" formatCode="0.00%">
                  <c:v>0</c:v>
                </c:pt>
                <c:pt idx="1">
                  <c:v>0.01</c:v>
                </c:pt>
                <c:pt idx="2" formatCode="0.00%">
                  <c:v>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4BE-4EF6-AE07-A15B3184089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014709243913055"/>
          <c:y val="0.22614654977692822"/>
          <c:w val="0.43970559845246138"/>
          <c:h val="0.76911118421351832"/>
        </c:manualLayout>
      </c:layout>
      <c:doughnutChart>
        <c:varyColors val="0"/>
        <c:ser>
          <c:idx val="0"/>
          <c:order val="0"/>
          <c:tx>
            <c:strRef>
              <c:f>'11.'!$B$5</c:f>
              <c:strCache>
                <c:ptCount val="1"/>
                <c:pt idx="0">
                  <c:v>Donut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3D2-41E6-96CE-D7929224C7E2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3D2-41E6-96CE-D7929224C7E2}"/>
              </c:ext>
            </c:extLst>
          </c:dPt>
          <c:dPt>
            <c:idx val="3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3D2-41E6-96CE-D7929224C7E2}"/>
              </c:ext>
            </c:extLst>
          </c:dPt>
          <c:dLbls>
            <c:delete val="1"/>
          </c:dLbls>
          <c:val>
            <c:numRef>
              <c:f>'11.'!$B$6:$B$9</c:f>
              <c:numCache>
                <c:formatCode>0%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0.25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3D2-41E6-96CE-D7929224C7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70"/>
        <c:holeSize val="55"/>
      </c:doughnutChart>
      <c:pieChart>
        <c:varyColors val="1"/>
        <c:ser>
          <c:idx val="1"/>
          <c:order val="1"/>
          <c:tx>
            <c:strRef>
              <c:f>'11.'!$C$5</c:f>
              <c:strCache>
                <c:ptCount val="1"/>
                <c:pt idx="0">
                  <c:v>Pie</c:v>
                </c:pt>
              </c:strCache>
            </c:strRef>
          </c:tx>
          <c:dPt>
            <c:idx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43D2-41E6-96CE-D7929224C7E2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43D2-41E6-96CE-D7929224C7E2}"/>
              </c:ext>
            </c:extLst>
          </c:dPt>
          <c:dPt>
            <c:idx val="2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43D2-41E6-96CE-D7929224C7E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3D2-41E6-96CE-D7929224C7E2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43D2-41E6-96CE-D7929224C7E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3D2-41E6-96CE-D7929224C7E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3D2-41E6-96CE-D7929224C7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'11.'!$C$6:$C$9</c:f>
              <c:numCache>
                <c:formatCode>0%</c:formatCode>
                <c:ptCount val="4"/>
                <c:pt idx="0" formatCode="0.00%">
                  <c:v>0</c:v>
                </c:pt>
                <c:pt idx="1">
                  <c:v>0.01</c:v>
                </c:pt>
                <c:pt idx="2" formatCode="0.00%">
                  <c:v>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3D2-41E6-96CE-D7929224C7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014709243913055"/>
          <c:y val="0.22614654977692822"/>
          <c:w val="0.43970559845246138"/>
          <c:h val="0.76911118421351832"/>
        </c:manualLayout>
      </c:layout>
      <c:doughnutChart>
        <c:varyColors val="0"/>
        <c:ser>
          <c:idx val="0"/>
          <c:order val="0"/>
          <c:tx>
            <c:strRef>
              <c:f>'1.'!$B$5</c:f>
              <c:strCache>
                <c:ptCount val="1"/>
                <c:pt idx="0">
                  <c:v>Donut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B3F-428E-8A6C-E1E61DBCD535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B3F-428E-8A6C-E1E61DBCD535}"/>
              </c:ext>
            </c:extLst>
          </c:dPt>
          <c:dPt>
            <c:idx val="3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3B3F-428E-8A6C-E1E61DBCD535}"/>
              </c:ext>
            </c:extLst>
          </c:dPt>
          <c:val>
            <c:numRef>
              <c:f>'1.'!$B$6:$B$9</c:f>
              <c:numCache>
                <c:formatCode>0%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0.25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3F-428E-8A6C-E1E61DBCD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5"/>
      </c:doughnutChart>
      <c:pieChart>
        <c:varyColors val="1"/>
        <c:ser>
          <c:idx val="1"/>
          <c:order val="1"/>
          <c:tx>
            <c:strRef>
              <c:f>'1.'!$C$5</c:f>
              <c:strCache>
                <c:ptCount val="1"/>
                <c:pt idx="0">
                  <c:v>Pie</c:v>
                </c:pt>
              </c:strCache>
            </c:strRef>
          </c:tx>
          <c:dPt>
            <c:idx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B3F-428E-8A6C-E1E61DBCD535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3B3F-428E-8A6C-E1E61DBCD535}"/>
              </c:ext>
            </c:extLst>
          </c:dPt>
          <c:dPt>
            <c:idx val="2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B3F-428E-8A6C-E1E61DBCD53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9D9-4B78-8368-F216C7B84FAD}"/>
              </c:ext>
            </c:extLst>
          </c:dPt>
          <c:val>
            <c:numRef>
              <c:f>'1.'!$C$6:$C$9</c:f>
              <c:numCache>
                <c:formatCode>0%</c:formatCode>
                <c:ptCount val="4"/>
                <c:pt idx="0" formatCode="0.00%">
                  <c:v>0</c:v>
                </c:pt>
                <c:pt idx="1">
                  <c:v>0.01</c:v>
                </c:pt>
                <c:pt idx="2" formatCode="0.00%">
                  <c:v>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3F-428E-8A6C-E1E61DBCD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014709243913055"/>
          <c:y val="0.22614654977692822"/>
          <c:w val="0.43970559845246138"/>
          <c:h val="0.76911118421351832"/>
        </c:manualLayout>
      </c:layout>
      <c:doughnutChart>
        <c:varyColors val="0"/>
        <c:ser>
          <c:idx val="0"/>
          <c:order val="0"/>
          <c:tx>
            <c:strRef>
              <c:f>'2.'!$B$5</c:f>
              <c:strCache>
                <c:ptCount val="1"/>
                <c:pt idx="0">
                  <c:v>Donut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0E-4E8F-BC46-07E6C44A72D5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90E-4E8F-BC46-07E6C44A72D5}"/>
              </c:ext>
            </c:extLst>
          </c:dPt>
          <c:dPt>
            <c:idx val="3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90E-4E8F-BC46-07E6C44A72D5}"/>
              </c:ext>
            </c:extLst>
          </c:dPt>
          <c:val>
            <c:numRef>
              <c:f>'2.'!$B$6:$B$9</c:f>
              <c:numCache>
                <c:formatCode>0%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0.25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90E-4E8F-BC46-07E6C44A7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5"/>
      </c:doughnutChart>
      <c:pieChart>
        <c:varyColors val="1"/>
        <c:ser>
          <c:idx val="1"/>
          <c:order val="1"/>
          <c:tx>
            <c:strRef>
              <c:f>'2.'!$C$5</c:f>
              <c:strCache>
                <c:ptCount val="1"/>
                <c:pt idx="0">
                  <c:v>Pie</c:v>
                </c:pt>
              </c:strCache>
            </c:strRef>
          </c:tx>
          <c:dPt>
            <c:idx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90E-4E8F-BC46-07E6C44A72D5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90E-4E8F-BC46-07E6C44A72D5}"/>
              </c:ext>
            </c:extLst>
          </c:dPt>
          <c:dPt>
            <c:idx val="2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C90E-4E8F-BC46-07E6C44A72D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C90E-4E8F-BC46-07E6C44A72D5}"/>
              </c:ext>
            </c:extLst>
          </c:dPt>
          <c:val>
            <c:numRef>
              <c:f>'2.'!$C$6:$C$9</c:f>
              <c:numCache>
                <c:formatCode>0%</c:formatCode>
                <c:ptCount val="4"/>
                <c:pt idx="0" formatCode="0.00%">
                  <c:v>0</c:v>
                </c:pt>
                <c:pt idx="1">
                  <c:v>0.01</c:v>
                </c:pt>
                <c:pt idx="2" formatCode="0.00%">
                  <c:v>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90E-4E8F-BC46-07E6C44A7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014709243913055"/>
          <c:y val="0.22614654977692822"/>
          <c:w val="0.43970559845246138"/>
          <c:h val="0.76911118421351832"/>
        </c:manualLayout>
      </c:layout>
      <c:doughnutChart>
        <c:varyColors val="0"/>
        <c:ser>
          <c:idx val="0"/>
          <c:order val="0"/>
          <c:tx>
            <c:strRef>
              <c:f>'3.'!$B$5</c:f>
              <c:strCache>
                <c:ptCount val="1"/>
                <c:pt idx="0">
                  <c:v>Donut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0F9-4DFF-9510-C61F6D3CA8D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0F9-4DFF-9510-C61F6D3CA8D0}"/>
              </c:ext>
            </c:extLst>
          </c:dPt>
          <c:dPt>
            <c:idx val="3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0F9-4DFF-9510-C61F6D3CA8D0}"/>
              </c:ext>
            </c:extLst>
          </c:dPt>
          <c:val>
            <c:numRef>
              <c:f>'3.'!$B$6:$B$9</c:f>
              <c:numCache>
                <c:formatCode>0%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0.25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0F9-4DFF-9510-C61F6D3CA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5"/>
      </c:doughnutChart>
      <c:pieChart>
        <c:varyColors val="1"/>
        <c:ser>
          <c:idx val="1"/>
          <c:order val="1"/>
          <c:tx>
            <c:strRef>
              <c:f>'3.'!$C$5</c:f>
              <c:strCache>
                <c:ptCount val="1"/>
                <c:pt idx="0">
                  <c:v>Pie</c:v>
                </c:pt>
              </c:strCache>
            </c:strRef>
          </c:tx>
          <c:dPt>
            <c:idx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20F9-4DFF-9510-C61F6D3CA8D0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20F9-4DFF-9510-C61F6D3CA8D0}"/>
              </c:ext>
            </c:extLst>
          </c:dPt>
          <c:dPt>
            <c:idx val="2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20F9-4DFF-9510-C61F6D3CA8D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20F9-4DFF-9510-C61F6D3CA8D0}"/>
              </c:ext>
            </c:extLst>
          </c:dPt>
          <c:val>
            <c:numRef>
              <c:f>'3.'!$C$6:$C$9</c:f>
              <c:numCache>
                <c:formatCode>0%</c:formatCode>
                <c:ptCount val="4"/>
                <c:pt idx="0" formatCode="0.00%">
                  <c:v>0</c:v>
                </c:pt>
                <c:pt idx="1">
                  <c:v>0.01</c:v>
                </c:pt>
                <c:pt idx="2" formatCode="0.00%">
                  <c:v>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0F9-4DFF-9510-C61F6D3CA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014709243913055"/>
          <c:y val="0.22614654977692822"/>
          <c:w val="0.43970559845246138"/>
          <c:h val="0.76911118421351832"/>
        </c:manualLayout>
      </c:layout>
      <c:doughnutChart>
        <c:varyColors val="0"/>
        <c:ser>
          <c:idx val="0"/>
          <c:order val="0"/>
          <c:tx>
            <c:strRef>
              <c:f>'4.'!$B$5</c:f>
              <c:strCache>
                <c:ptCount val="1"/>
                <c:pt idx="0">
                  <c:v>Donut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90F-4E97-9A7D-A20A5F4EC701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90F-4E97-9A7D-A20A5F4EC701}"/>
              </c:ext>
            </c:extLst>
          </c:dPt>
          <c:dPt>
            <c:idx val="3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90F-4E97-9A7D-A20A5F4EC701}"/>
              </c:ext>
            </c:extLst>
          </c:dPt>
          <c:val>
            <c:numRef>
              <c:f>'4.'!$B$6:$B$9</c:f>
              <c:numCache>
                <c:formatCode>0%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0.25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90F-4E97-9A7D-A20A5F4EC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5"/>
      </c:doughnutChart>
      <c:pieChart>
        <c:varyColors val="1"/>
        <c:ser>
          <c:idx val="1"/>
          <c:order val="1"/>
          <c:tx>
            <c:strRef>
              <c:f>'4.'!$C$5</c:f>
              <c:strCache>
                <c:ptCount val="1"/>
                <c:pt idx="0">
                  <c:v>Pie</c:v>
                </c:pt>
              </c:strCache>
            </c:strRef>
          </c:tx>
          <c:dPt>
            <c:idx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490F-4E97-9A7D-A20A5F4EC701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490F-4E97-9A7D-A20A5F4EC701}"/>
              </c:ext>
            </c:extLst>
          </c:dPt>
          <c:dPt>
            <c:idx val="2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490F-4E97-9A7D-A20A5F4EC70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90F-4E97-9A7D-A20A5F4EC701}"/>
              </c:ext>
            </c:extLst>
          </c:dPt>
          <c:val>
            <c:numRef>
              <c:f>'4.'!$C$6:$C$9</c:f>
              <c:numCache>
                <c:formatCode>0%</c:formatCode>
                <c:ptCount val="4"/>
                <c:pt idx="0" formatCode="0.00%">
                  <c:v>0</c:v>
                </c:pt>
                <c:pt idx="1">
                  <c:v>0.01</c:v>
                </c:pt>
                <c:pt idx="2" formatCode="0.00%">
                  <c:v>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90F-4E97-9A7D-A20A5F4EC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014709243913055"/>
          <c:y val="0.22614654977692822"/>
          <c:w val="0.43970559845246138"/>
          <c:h val="0.76911118421351832"/>
        </c:manualLayout>
      </c:layout>
      <c:doughnutChart>
        <c:varyColors val="0"/>
        <c:ser>
          <c:idx val="0"/>
          <c:order val="0"/>
          <c:tx>
            <c:strRef>
              <c:f>'5.'!$B$5</c:f>
              <c:strCache>
                <c:ptCount val="1"/>
                <c:pt idx="0">
                  <c:v>Donut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533-4913-B38E-F8ECA9FFD6D5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533-4913-B38E-F8ECA9FFD6D5}"/>
              </c:ext>
            </c:extLst>
          </c:dPt>
          <c:dPt>
            <c:idx val="3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533-4913-B38E-F8ECA9FFD6D5}"/>
              </c:ext>
            </c:extLst>
          </c:dPt>
          <c:val>
            <c:numRef>
              <c:f>'5.'!$B$6:$B$9</c:f>
              <c:numCache>
                <c:formatCode>0%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0.25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533-4913-B38E-F8ECA9FFD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5"/>
      </c:doughnutChart>
      <c:pieChart>
        <c:varyColors val="1"/>
        <c:ser>
          <c:idx val="1"/>
          <c:order val="1"/>
          <c:tx>
            <c:strRef>
              <c:f>'5.'!$C$5</c:f>
              <c:strCache>
                <c:ptCount val="1"/>
                <c:pt idx="0">
                  <c:v>Pie</c:v>
                </c:pt>
              </c:strCache>
            </c:strRef>
          </c:tx>
          <c:dPt>
            <c:idx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4533-4913-B38E-F8ECA9FFD6D5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4533-4913-B38E-F8ECA9FFD6D5}"/>
              </c:ext>
            </c:extLst>
          </c:dPt>
          <c:dPt>
            <c:idx val="2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4533-4913-B38E-F8ECA9FFD6D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533-4913-B38E-F8ECA9FFD6D5}"/>
              </c:ext>
            </c:extLst>
          </c:dPt>
          <c:val>
            <c:numRef>
              <c:f>'5.'!$C$6:$C$9</c:f>
              <c:numCache>
                <c:formatCode>0%</c:formatCode>
                <c:ptCount val="4"/>
                <c:pt idx="0" formatCode="0.00%">
                  <c:v>0</c:v>
                </c:pt>
                <c:pt idx="1">
                  <c:v>0.01</c:v>
                </c:pt>
                <c:pt idx="2" formatCode="0.00%">
                  <c:v>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533-4913-B38E-F8ECA9FFD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014709243913055"/>
          <c:y val="0.22614654977692822"/>
          <c:w val="0.43970559845246138"/>
          <c:h val="0.76911118421351832"/>
        </c:manualLayout>
      </c:layout>
      <c:doughnutChart>
        <c:varyColors val="0"/>
        <c:ser>
          <c:idx val="0"/>
          <c:order val="0"/>
          <c:tx>
            <c:strRef>
              <c:f>'6.'!$B$5</c:f>
              <c:strCache>
                <c:ptCount val="1"/>
                <c:pt idx="0">
                  <c:v>Donut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0ED-4A20-A549-B00091BE466A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0ED-4A20-A549-B00091BE466A}"/>
              </c:ext>
            </c:extLst>
          </c:dPt>
          <c:dPt>
            <c:idx val="3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0ED-4A20-A549-B00091BE466A}"/>
              </c:ext>
            </c:extLst>
          </c:dPt>
          <c:val>
            <c:numRef>
              <c:f>'6.'!$B$6:$B$9</c:f>
              <c:numCache>
                <c:formatCode>0%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0.25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0ED-4A20-A549-B00091BE4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5"/>
      </c:doughnutChart>
      <c:pieChart>
        <c:varyColors val="1"/>
        <c:ser>
          <c:idx val="1"/>
          <c:order val="1"/>
          <c:tx>
            <c:strRef>
              <c:f>'6.'!$C$5</c:f>
              <c:strCache>
                <c:ptCount val="1"/>
                <c:pt idx="0">
                  <c:v>Pie</c:v>
                </c:pt>
              </c:strCache>
            </c:strRef>
          </c:tx>
          <c:dPt>
            <c:idx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0ED-4A20-A549-B00091BE466A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0ED-4A20-A549-B00091BE466A}"/>
              </c:ext>
            </c:extLst>
          </c:dPt>
          <c:dPt>
            <c:idx val="2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C0ED-4A20-A549-B00091BE466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C0ED-4A20-A549-B00091BE466A}"/>
              </c:ext>
            </c:extLst>
          </c:dPt>
          <c:val>
            <c:numRef>
              <c:f>'6.'!$C$6:$C$9</c:f>
              <c:numCache>
                <c:formatCode>0%</c:formatCode>
                <c:ptCount val="4"/>
                <c:pt idx="0" formatCode="0.00%">
                  <c:v>0</c:v>
                </c:pt>
                <c:pt idx="1">
                  <c:v>0.01</c:v>
                </c:pt>
                <c:pt idx="2" formatCode="0.00%">
                  <c:v>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0ED-4A20-A549-B00091BE4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014709243913055"/>
          <c:y val="0.22614654977692822"/>
          <c:w val="0.43970559845246138"/>
          <c:h val="0.76911118421351832"/>
        </c:manualLayout>
      </c:layout>
      <c:doughnutChart>
        <c:varyColors val="0"/>
        <c:ser>
          <c:idx val="0"/>
          <c:order val="0"/>
          <c:tx>
            <c:strRef>
              <c:f>'9.'!$B$5</c:f>
              <c:strCache>
                <c:ptCount val="1"/>
                <c:pt idx="0">
                  <c:v>Donut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96D-4610-8C08-64CDB1ABA0CA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96D-4610-8C08-64CDB1ABA0CA}"/>
              </c:ext>
            </c:extLst>
          </c:dPt>
          <c:dPt>
            <c:idx val="3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96D-4610-8C08-64CDB1ABA0CA}"/>
              </c:ext>
            </c:extLst>
          </c:dPt>
          <c:dLbls>
            <c:delete val="1"/>
          </c:dLbls>
          <c:val>
            <c:numRef>
              <c:f>'9.'!$B$6:$B$9</c:f>
              <c:numCache>
                <c:formatCode>0%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0.25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96D-4610-8C08-64CDB1ABA0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70"/>
        <c:holeSize val="55"/>
      </c:doughnutChart>
      <c:pieChart>
        <c:varyColors val="1"/>
        <c:ser>
          <c:idx val="1"/>
          <c:order val="1"/>
          <c:tx>
            <c:strRef>
              <c:f>'9.'!$C$5</c:f>
              <c:strCache>
                <c:ptCount val="1"/>
                <c:pt idx="0">
                  <c:v>Pie</c:v>
                </c:pt>
              </c:strCache>
            </c:strRef>
          </c:tx>
          <c:dPt>
            <c:idx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B96D-4610-8C08-64CDB1ABA0CA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B96D-4610-8C08-64CDB1ABA0CA}"/>
              </c:ext>
            </c:extLst>
          </c:dPt>
          <c:dPt>
            <c:idx val="2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B96D-4610-8C08-64CDB1ABA0C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B96D-4610-8C08-64CDB1ABA0CA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B96D-4610-8C08-64CDB1ABA0C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96D-4610-8C08-64CDB1ABA0C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96D-4610-8C08-64CDB1ABA0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'9.'!$C$6:$C$9</c:f>
              <c:numCache>
                <c:formatCode>0%</c:formatCode>
                <c:ptCount val="4"/>
                <c:pt idx="0" formatCode="0.00%">
                  <c:v>0</c:v>
                </c:pt>
                <c:pt idx="1">
                  <c:v>0.01</c:v>
                </c:pt>
                <c:pt idx="2" formatCode="0.00%">
                  <c:v>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96D-4610-8C08-64CDB1ABA0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014709243913055"/>
          <c:y val="0.22614654977692822"/>
          <c:w val="0.43970559845246138"/>
          <c:h val="0.76911118421351832"/>
        </c:manualLayout>
      </c:layout>
      <c:doughnutChart>
        <c:varyColors val="0"/>
        <c:ser>
          <c:idx val="0"/>
          <c:order val="0"/>
          <c:tx>
            <c:strRef>
              <c:f>'7.'!$B$5</c:f>
              <c:strCache>
                <c:ptCount val="1"/>
                <c:pt idx="0">
                  <c:v>Donut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8C7-4383-B601-F51937AD813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8C7-4383-B601-F51937AD8136}"/>
              </c:ext>
            </c:extLst>
          </c:dPt>
          <c:dPt>
            <c:idx val="3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8C7-4383-B601-F51937AD8136}"/>
              </c:ext>
            </c:extLst>
          </c:dPt>
          <c:val>
            <c:numRef>
              <c:f>'7.'!$B$6:$B$9</c:f>
              <c:numCache>
                <c:formatCode>0%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0.25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C7-4383-B601-F51937AD8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5"/>
      </c:doughnutChart>
      <c:pieChart>
        <c:varyColors val="1"/>
        <c:ser>
          <c:idx val="1"/>
          <c:order val="1"/>
          <c:tx>
            <c:strRef>
              <c:f>'7.'!$C$5</c:f>
              <c:strCache>
                <c:ptCount val="1"/>
                <c:pt idx="0">
                  <c:v>Pie</c:v>
                </c:pt>
              </c:strCache>
            </c:strRef>
          </c:tx>
          <c:dPt>
            <c:idx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88C7-4383-B601-F51937AD8136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88C7-4383-B601-F51937AD8136}"/>
              </c:ext>
            </c:extLst>
          </c:dPt>
          <c:dPt>
            <c:idx val="2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88C7-4383-B601-F51937AD813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88C7-4383-B601-F51937AD8136}"/>
              </c:ext>
            </c:extLst>
          </c:dPt>
          <c:val>
            <c:numRef>
              <c:f>'7.'!$C$6:$C$9</c:f>
              <c:numCache>
                <c:formatCode>0%</c:formatCode>
                <c:ptCount val="4"/>
                <c:pt idx="0" formatCode="0.00%">
                  <c:v>0</c:v>
                </c:pt>
                <c:pt idx="1">
                  <c:v>0.01</c:v>
                </c:pt>
                <c:pt idx="2" formatCode="0.00%">
                  <c:v>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8C7-4383-B601-F51937AD8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014709243913055"/>
          <c:y val="0.22614654977692822"/>
          <c:w val="0.43970559845246138"/>
          <c:h val="0.76911118421351832"/>
        </c:manualLayout>
      </c:layout>
      <c:doughnutChart>
        <c:varyColors val="0"/>
        <c:ser>
          <c:idx val="0"/>
          <c:order val="0"/>
          <c:tx>
            <c:strRef>
              <c:f>'8.'!$B$5</c:f>
              <c:strCache>
                <c:ptCount val="1"/>
                <c:pt idx="0">
                  <c:v>Donut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4E5-44E4-A877-0442AD4B4D0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4E5-44E4-A877-0442AD4B4D0F}"/>
              </c:ext>
            </c:extLst>
          </c:dPt>
          <c:dPt>
            <c:idx val="3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4E5-44E4-A877-0442AD4B4D0F}"/>
              </c:ext>
            </c:extLst>
          </c:dPt>
          <c:val>
            <c:numRef>
              <c:f>'8.'!$B$6:$B$9</c:f>
              <c:numCache>
                <c:formatCode>0%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0.25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4E5-44E4-A877-0442AD4B4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5"/>
      </c:doughnutChart>
      <c:pieChart>
        <c:varyColors val="1"/>
        <c:ser>
          <c:idx val="1"/>
          <c:order val="1"/>
          <c:tx>
            <c:strRef>
              <c:f>'8.'!$C$5</c:f>
              <c:strCache>
                <c:ptCount val="1"/>
                <c:pt idx="0">
                  <c:v>Pie</c:v>
                </c:pt>
              </c:strCache>
            </c:strRef>
          </c:tx>
          <c:dPt>
            <c:idx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4E5-44E4-A877-0442AD4B4D0F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4E5-44E4-A877-0442AD4B4D0F}"/>
              </c:ext>
            </c:extLst>
          </c:dPt>
          <c:dPt>
            <c:idx val="2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94E5-44E4-A877-0442AD4B4D0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94E5-44E4-A877-0442AD4B4D0F}"/>
              </c:ext>
            </c:extLst>
          </c:dPt>
          <c:val>
            <c:numRef>
              <c:f>'8.'!$C$6:$C$9</c:f>
              <c:numCache>
                <c:formatCode>0%</c:formatCode>
                <c:ptCount val="4"/>
                <c:pt idx="0" formatCode="0.00%">
                  <c:v>0</c:v>
                </c:pt>
                <c:pt idx="1">
                  <c:v>0.01</c:v>
                </c:pt>
                <c:pt idx="2" formatCode="0.00%">
                  <c:v>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4E5-44E4-A877-0442AD4B4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014709243913055"/>
          <c:y val="0.22614654977692822"/>
          <c:w val="0.43970559845246138"/>
          <c:h val="0.76911118421351832"/>
        </c:manualLayout>
      </c:layout>
      <c:doughnutChart>
        <c:varyColors val="0"/>
        <c:ser>
          <c:idx val="0"/>
          <c:order val="0"/>
          <c:tx>
            <c:strRef>
              <c:f>'9.'!$B$5</c:f>
              <c:strCache>
                <c:ptCount val="1"/>
                <c:pt idx="0">
                  <c:v>Donut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232-49BC-9970-CCE29507EACC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232-49BC-9970-CCE29507EACC}"/>
              </c:ext>
            </c:extLst>
          </c:dPt>
          <c:dPt>
            <c:idx val="3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232-49BC-9970-CCE29507EACC}"/>
              </c:ext>
            </c:extLst>
          </c:dPt>
          <c:val>
            <c:numRef>
              <c:f>'9.'!$B$6:$B$9</c:f>
              <c:numCache>
                <c:formatCode>0%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0.25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232-49BC-9970-CCE29507E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5"/>
      </c:doughnutChart>
      <c:pieChart>
        <c:varyColors val="1"/>
        <c:ser>
          <c:idx val="1"/>
          <c:order val="1"/>
          <c:tx>
            <c:strRef>
              <c:f>'9.'!$C$5</c:f>
              <c:strCache>
                <c:ptCount val="1"/>
                <c:pt idx="0">
                  <c:v>Pie</c:v>
                </c:pt>
              </c:strCache>
            </c:strRef>
          </c:tx>
          <c:dPt>
            <c:idx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2232-49BC-9970-CCE29507EACC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2232-49BC-9970-CCE29507EACC}"/>
              </c:ext>
            </c:extLst>
          </c:dPt>
          <c:dPt>
            <c:idx val="2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2232-49BC-9970-CCE29507EAC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2232-49BC-9970-CCE29507EACC}"/>
              </c:ext>
            </c:extLst>
          </c:dPt>
          <c:val>
            <c:numRef>
              <c:f>'9.'!$C$6:$C$9</c:f>
              <c:numCache>
                <c:formatCode>0%</c:formatCode>
                <c:ptCount val="4"/>
                <c:pt idx="0" formatCode="0.00%">
                  <c:v>0</c:v>
                </c:pt>
                <c:pt idx="1">
                  <c:v>0.01</c:v>
                </c:pt>
                <c:pt idx="2" formatCode="0.00%">
                  <c:v>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232-49BC-9970-CCE29507E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014709243913055"/>
          <c:y val="0.22614654977692822"/>
          <c:w val="0.43970559845246138"/>
          <c:h val="0.76911118421351832"/>
        </c:manualLayout>
      </c:layout>
      <c:doughnutChart>
        <c:varyColors val="0"/>
        <c:ser>
          <c:idx val="0"/>
          <c:order val="0"/>
          <c:tx>
            <c:strRef>
              <c:f>'10.'!$B$5</c:f>
              <c:strCache>
                <c:ptCount val="1"/>
                <c:pt idx="0">
                  <c:v>Donut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C25-4C1E-AB73-26882FC855DA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C25-4C1E-AB73-26882FC855DA}"/>
              </c:ext>
            </c:extLst>
          </c:dPt>
          <c:dPt>
            <c:idx val="3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C25-4C1E-AB73-26882FC855DA}"/>
              </c:ext>
            </c:extLst>
          </c:dPt>
          <c:val>
            <c:numRef>
              <c:f>'10.'!$B$6:$B$9</c:f>
              <c:numCache>
                <c:formatCode>0%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0.25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C25-4C1E-AB73-26882FC85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5"/>
      </c:doughnutChart>
      <c:pieChart>
        <c:varyColors val="1"/>
        <c:ser>
          <c:idx val="1"/>
          <c:order val="1"/>
          <c:tx>
            <c:strRef>
              <c:f>'10.'!$C$5</c:f>
              <c:strCache>
                <c:ptCount val="1"/>
                <c:pt idx="0">
                  <c:v>Pie</c:v>
                </c:pt>
              </c:strCache>
            </c:strRef>
          </c:tx>
          <c:dPt>
            <c:idx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C25-4C1E-AB73-26882FC855DA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1C25-4C1E-AB73-26882FC855DA}"/>
              </c:ext>
            </c:extLst>
          </c:dPt>
          <c:dPt>
            <c:idx val="2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C25-4C1E-AB73-26882FC855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1C25-4C1E-AB73-26882FC855DA}"/>
              </c:ext>
            </c:extLst>
          </c:dPt>
          <c:val>
            <c:numRef>
              <c:f>'10.'!$C$6:$C$9</c:f>
              <c:numCache>
                <c:formatCode>0%</c:formatCode>
                <c:ptCount val="4"/>
                <c:pt idx="0" formatCode="0.00%">
                  <c:v>0</c:v>
                </c:pt>
                <c:pt idx="1">
                  <c:v>0.01</c:v>
                </c:pt>
                <c:pt idx="2" formatCode="0.00%">
                  <c:v>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C25-4C1E-AB73-26882FC85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014709243913055"/>
          <c:y val="0.22614654977692822"/>
          <c:w val="0.43970559845246138"/>
          <c:h val="0.76911118421351832"/>
        </c:manualLayout>
      </c:layout>
      <c:doughnutChart>
        <c:varyColors val="0"/>
        <c:ser>
          <c:idx val="0"/>
          <c:order val="0"/>
          <c:tx>
            <c:strRef>
              <c:f>'11.'!$B$5</c:f>
              <c:strCache>
                <c:ptCount val="1"/>
                <c:pt idx="0">
                  <c:v>Donut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1E2-492C-A8BB-55C07200ED2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1E2-492C-A8BB-55C07200ED23}"/>
              </c:ext>
            </c:extLst>
          </c:dPt>
          <c:dPt>
            <c:idx val="3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1E2-492C-A8BB-55C07200ED23}"/>
              </c:ext>
            </c:extLst>
          </c:dPt>
          <c:val>
            <c:numRef>
              <c:f>'11.'!$B$6:$B$9</c:f>
              <c:numCache>
                <c:formatCode>0%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0.25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1E2-492C-A8BB-55C07200E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5"/>
      </c:doughnutChart>
      <c:pieChart>
        <c:varyColors val="1"/>
        <c:ser>
          <c:idx val="1"/>
          <c:order val="1"/>
          <c:tx>
            <c:strRef>
              <c:f>'11.'!$C$5</c:f>
              <c:strCache>
                <c:ptCount val="1"/>
                <c:pt idx="0">
                  <c:v>Pie</c:v>
                </c:pt>
              </c:strCache>
            </c:strRef>
          </c:tx>
          <c:dPt>
            <c:idx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31E2-492C-A8BB-55C07200ED23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1E2-492C-A8BB-55C07200ED23}"/>
              </c:ext>
            </c:extLst>
          </c:dPt>
          <c:dPt>
            <c:idx val="2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31E2-492C-A8BB-55C07200ED2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31E2-492C-A8BB-55C07200ED23}"/>
              </c:ext>
            </c:extLst>
          </c:dPt>
          <c:val>
            <c:numRef>
              <c:f>'11.'!$C$6:$C$9</c:f>
              <c:numCache>
                <c:formatCode>0%</c:formatCode>
                <c:ptCount val="4"/>
                <c:pt idx="0" formatCode="0.00%">
                  <c:v>0</c:v>
                </c:pt>
                <c:pt idx="1">
                  <c:v>0.01</c:v>
                </c:pt>
                <c:pt idx="2" formatCode="0.00%">
                  <c:v>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1E2-492C-A8BB-55C07200E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014709243913055"/>
          <c:y val="0.22614654977692822"/>
          <c:w val="0.43970559845246138"/>
          <c:h val="0.76911118421351832"/>
        </c:manualLayout>
      </c:layout>
      <c:doughnutChart>
        <c:varyColors val="0"/>
        <c:ser>
          <c:idx val="0"/>
          <c:order val="0"/>
          <c:tx>
            <c:strRef>
              <c:f>'1.'!$B$5</c:f>
              <c:strCache>
                <c:ptCount val="1"/>
                <c:pt idx="0">
                  <c:v>Donut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60D-4868-BA64-51B1FEA488E9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60D-4868-BA64-51B1FEA488E9}"/>
              </c:ext>
            </c:extLst>
          </c:dPt>
          <c:dPt>
            <c:idx val="3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60D-4868-BA64-51B1FEA488E9}"/>
              </c:ext>
            </c:extLst>
          </c:dPt>
          <c:dLbls>
            <c:delete val="1"/>
          </c:dLbls>
          <c:val>
            <c:numRef>
              <c:f>'1.'!$B$6:$B$9</c:f>
              <c:numCache>
                <c:formatCode>0%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0.25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60D-4868-BA64-51B1FEA488E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70"/>
        <c:holeSize val="55"/>
      </c:doughnutChart>
      <c:pieChart>
        <c:varyColors val="1"/>
        <c:ser>
          <c:idx val="1"/>
          <c:order val="1"/>
          <c:tx>
            <c:strRef>
              <c:f>'1.'!$C$5</c:f>
              <c:strCache>
                <c:ptCount val="1"/>
                <c:pt idx="0">
                  <c:v>Pie</c:v>
                </c:pt>
              </c:strCache>
            </c:strRef>
          </c:tx>
          <c:dPt>
            <c:idx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060D-4868-BA64-51B1FEA488E9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60D-4868-BA64-51B1FEA488E9}"/>
              </c:ext>
            </c:extLst>
          </c:dPt>
          <c:dPt>
            <c:idx val="2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060D-4868-BA64-51B1FEA488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060D-4868-BA64-51B1FEA488E9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392870249406358"/>
                      <c:h val="0.1563195897159052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060D-4868-BA64-51B1FEA488E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60D-4868-BA64-51B1FEA488E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60D-4868-BA64-51B1FEA488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'1.'!$C$6:$C$9</c:f>
              <c:numCache>
                <c:formatCode>0%</c:formatCode>
                <c:ptCount val="4"/>
                <c:pt idx="0" formatCode="0.00%">
                  <c:v>0</c:v>
                </c:pt>
                <c:pt idx="1">
                  <c:v>0.01</c:v>
                </c:pt>
                <c:pt idx="2" formatCode="0.00%">
                  <c:v>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60D-4868-BA64-51B1FEA488E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014709243913055"/>
          <c:y val="0.22614654977692822"/>
          <c:w val="0.43970559845246138"/>
          <c:h val="0.76911118421351832"/>
        </c:manualLayout>
      </c:layout>
      <c:doughnutChart>
        <c:varyColors val="0"/>
        <c:ser>
          <c:idx val="0"/>
          <c:order val="0"/>
          <c:tx>
            <c:strRef>
              <c:f>'2.'!$B$5</c:f>
              <c:strCache>
                <c:ptCount val="1"/>
                <c:pt idx="0">
                  <c:v>Donut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F3E-46C5-A2C5-5EE9D9B7D3A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F3E-46C5-A2C5-5EE9D9B7D3AF}"/>
              </c:ext>
            </c:extLst>
          </c:dPt>
          <c:dPt>
            <c:idx val="3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F3E-46C5-A2C5-5EE9D9B7D3AF}"/>
              </c:ext>
            </c:extLst>
          </c:dPt>
          <c:dLbls>
            <c:delete val="1"/>
          </c:dLbls>
          <c:val>
            <c:numRef>
              <c:f>'2.'!$B$6:$B$9</c:f>
              <c:numCache>
                <c:formatCode>0%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0.25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F3E-46C5-A2C5-5EE9D9B7D3A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70"/>
        <c:holeSize val="55"/>
      </c:doughnutChart>
      <c:pieChart>
        <c:varyColors val="1"/>
        <c:ser>
          <c:idx val="1"/>
          <c:order val="1"/>
          <c:tx>
            <c:strRef>
              <c:f>'2.'!$C$5</c:f>
              <c:strCache>
                <c:ptCount val="1"/>
                <c:pt idx="0">
                  <c:v>Pie</c:v>
                </c:pt>
              </c:strCache>
            </c:strRef>
          </c:tx>
          <c:dPt>
            <c:idx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6F3E-46C5-A2C5-5EE9D9B7D3AF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F3E-46C5-A2C5-5EE9D9B7D3AF}"/>
              </c:ext>
            </c:extLst>
          </c:dPt>
          <c:dPt>
            <c:idx val="2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6F3E-46C5-A2C5-5EE9D9B7D3A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6F3E-46C5-A2C5-5EE9D9B7D3AF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6F3E-46C5-A2C5-5EE9D9B7D3A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F3E-46C5-A2C5-5EE9D9B7D3A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3E-46C5-A2C5-5EE9D9B7D3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'2.'!$C$6:$C$9</c:f>
              <c:numCache>
                <c:formatCode>0%</c:formatCode>
                <c:ptCount val="4"/>
                <c:pt idx="0" formatCode="0.00%">
                  <c:v>0</c:v>
                </c:pt>
                <c:pt idx="1">
                  <c:v>0.01</c:v>
                </c:pt>
                <c:pt idx="2" formatCode="0.00%">
                  <c:v>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F3E-46C5-A2C5-5EE9D9B7D3A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014709243913055"/>
          <c:y val="0.22614654977692822"/>
          <c:w val="0.43970559845246138"/>
          <c:h val="0.76911118421351832"/>
        </c:manualLayout>
      </c:layout>
      <c:doughnutChart>
        <c:varyColors val="0"/>
        <c:ser>
          <c:idx val="0"/>
          <c:order val="0"/>
          <c:tx>
            <c:strRef>
              <c:f>'6.'!$B$5</c:f>
              <c:strCache>
                <c:ptCount val="1"/>
                <c:pt idx="0">
                  <c:v>Donut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61A-4532-9DF6-114C578C6021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61A-4532-9DF6-114C578C6021}"/>
              </c:ext>
            </c:extLst>
          </c:dPt>
          <c:dPt>
            <c:idx val="3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61A-4532-9DF6-114C578C6021}"/>
              </c:ext>
            </c:extLst>
          </c:dPt>
          <c:dLbls>
            <c:delete val="1"/>
          </c:dLbls>
          <c:val>
            <c:numRef>
              <c:f>'6.'!$B$6:$B$9</c:f>
              <c:numCache>
                <c:formatCode>0%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0.25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1A-4532-9DF6-114C578C602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70"/>
        <c:holeSize val="55"/>
      </c:doughnutChart>
      <c:pieChart>
        <c:varyColors val="1"/>
        <c:ser>
          <c:idx val="1"/>
          <c:order val="1"/>
          <c:tx>
            <c:strRef>
              <c:f>'6.'!$C$5</c:f>
              <c:strCache>
                <c:ptCount val="1"/>
                <c:pt idx="0">
                  <c:v>Pie</c:v>
                </c:pt>
              </c:strCache>
            </c:strRef>
          </c:tx>
          <c:dPt>
            <c:idx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61A-4532-9DF6-114C578C6021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61A-4532-9DF6-114C578C6021}"/>
              </c:ext>
            </c:extLst>
          </c:dPt>
          <c:dPt>
            <c:idx val="2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C61A-4532-9DF6-114C578C602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C61A-4532-9DF6-114C578C6021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C61A-4532-9DF6-114C578C60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61A-4532-9DF6-114C578C602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61A-4532-9DF6-114C578C60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'6.'!$C$6:$C$9</c:f>
              <c:numCache>
                <c:formatCode>0%</c:formatCode>
                <c:ptCount val="4"/>
                <c:pt idx="0" formatCode="0.00%">
                  <c:v>0</c:v>
                </c:pt>
                <c:pt idx="1">
                  <c:v>0.01</c:v>
                </c:pt>
                <c:pt idx="2" formatCode="0.00%">
                  <c:v>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61A-4532-9DF6-114C578C602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014709243913055"/>
          <c:y val="0.22614654977692822"/>
          <c:w val="0.43970559845246138"/>
          <c:h val="0.76911118421351832"/>
        </c:manualLayout>
      </c:layout>
      <c:doughnutChart>
        <c:varyColors val="0"/>
        <c:ser>
          <c:idx val="0"/>
          <c:order val="0"/>
          <c:tx>
            <c:strRef>
              <c:f>'3.'!$B$5</c:f>
              <c:strCache>
                <c:ptCount val="1"/>
                <c:pt idx="0">
                  <c:v>Donut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D16-4BF9-AA10-51A1DE1FC57E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16-4BF9-AA10-51A1DE1FC57E}"/>
              </c:ext>
            </c:extLst>
          </c:dPt>
          <c:dPt>
            <c:idx val="3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D16-4BF9-AA10-51A1DE1FC57E}"/>
              </c:ext>
            </c:extLst>
          </c:dPt>
          <c:dLbls>
            <c:delete val="1"/>
          </c:dLbls>
          <c:val>
            <c:numRef>
              <c:f>'3.'!$B$6:$B$9</c:f>
              <c:numCache>
                <c:formatCode>0%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0.25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D16-4BF9-AA10-51A1DE1FC57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70"/>
        <c:holeSize val="55"/>
      </c:doughnutChart>
      <c:pieChart>
        <c:varyColors val="1"/>
        <c:ser>
          <c:idx val="1"/>
          <c:order val="1"/>
          <c:tx>
            <c:strRef>
              <c:f>'3.'!$C$5</c:f>
              <c:strCache>
                <c:ptCount val="1"/>
                <c:pt idx="0">
                  <c:v>Pie</c:v>
                </c:pt>
              </c:strCache>
            </c:strRef>
          </c:tx>
          <c:dPt>
            <c:idx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5D16-4BF9-AA10-51A1DE1FC57E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D16-4BF9-AA10-51A1DE1FC57E}"/>
              </c:ext>
            </c:extLst>
          </c:dPt>
          <c:dPt>
            <c:idx val="2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5D16-4BF9-AA10-51A1DE1FC57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5D16-4BF9-AA10-51A1DE1FC57E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5D16-4BF9-AA10-51A1DE1FC57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D16-4BF9-AA10-51A1DE1FC57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D16-4BF9-AA10-51A1DE1FC5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'3.'!$C$6:$C$9</c:f>
              <c:numCache>
                <c:formatCode>0%</c:formatCode>
                <c:ptCount val="4"/>
                <c:pt idx="0" formatCode="0.00%">
                  <c:v>0</c:v>
                </c:pt>
                <c:pt idx="1">
                  <c:v>0.01</c:v>
                </c:pt>
                <c:pt idx="2" formatCode="0.00%">
                  <c:v>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D16-4BF9-AA10-51A1DE1FC57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014709243913055"/>
          <c:y val="0.22614654977692822"/>
          <c:w val="0.43970559845246138"/>
          <c:h val="0.76911118421351832"/>
        </c:manualLayout>
      </c:layout>
      <c:doughnutChart>
        <c:varyColors val="0"/>
        <c:ser>
          <c:idx val="0"/>
          <c:order val="0"/>
          <c:tx>
            <c:strRef>
              <c:f>'4.'!$B$5</c:f>
              <c:strCache>
                <c:ptCount val="1"/>
                <c:pt idx="0">
                  <c:v>Donut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0DF-49DA-9C00-95264781FFA1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0DF-49DA-9C00-95264781FFA1}"/>
              </c:ext>
            </c:extLst>
          </c:dPt>
          <c:dPt>
            <c:idx val="3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0DF-49DA-9C00-95264781FFA1}"/>
              </c:ext>
            </c:extLst>
          </c:dPt>
          <c:dLbls>
            <c:delete val="1"/>
          </c:dLbls>
          <c:val>
            <c:numRef>
              <c:f>'4.'!$B$6:$B$9</c:f>
              <c:numCache>
                <c:formatCode>0%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0.25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0DF-49DA-9C00-95264781FFA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70"/>
        <c:holeSize val="55"/>
      </c:doughnutChart>
      <c:pieChart>
        <c:varyColors val="1"/>
        <c:ser>
          <c:idx val="1"/>
          <c:order val="1"/>
          <c:tx>
            <c:strRef>
              <c:f>'4.'!$C$5</c:f>
              <c:strCache>
                <c:ptCount val="1"/>
                <c:pt idx="0">
                  <c:v>Pie</c:v>
                </c:pt>
              </c:strCache>
            </c:strRef>
          </c:tx>
          <c:dPt>
            <c:idx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00DF-49DA-9C00-95264781FFA1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0DF-49DA-9C00-95264781FFA1}"/>
              </c:ext>
            </c:extLst>
          </c:dPt>
          <c:dPt>
            <c:idx val="2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00DF-49DA-9C00-95264781FFA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00DF-49DA-9C00-95264781FFA1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0DF-49DA-9C00-95264781FFA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0DF-49DA-9C00-95264781FFA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'4.'!$C$6:$C$9</c:f>
              <c:numCache>
                <c:formatCode>0%</c:formatCode>
                <c:ptCount val="4"/>
                <c:pt idx="0" formatCode="0.00%">
                  <c:v>0</c:v>
                </c:pt>
                <c:pt idx="1">
                  <c:v>0.01</c:v>
                </c:pt>
                <c:pt idx="2" formatCode="0.00%">
                  <c:v>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0DF-49DA-9C00-95264781FFA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014709243913055"/>
          <c:y val="0.22614654977692822"/>
          <c:w val="0.43970559845246138"/>
          <c:h val="0.76911118421351832"/>
        </c:manualLayout>
      </c:layout>
      <c:doughnutChart>
        <c:varyColors val="0"/>
        <c:ser>
          <c:idx val="0"/>
          <c:order val="0"/>
          <c:tx>
            <c:strRef>
              <c:f>'5.'!$B$5</c:f>
              <c:strCache>
                <c:ptCount val="1"/>
                <c:pt idx="0">
                  <c:v>Donut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164-4D8E-ABC6-78DB568E2DC2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164-4D8E-ABC6-78DB568E2DC2}"/>
              </c:ext>
            </c:extLst>
          </c:dPt>
          <c:dPt>
            <c:idx val="3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164-4D8E-ABC6-78DB568E2DC2}"/>
              </c:ext>
            </c:extLst>
          </c:dPt>
          <c:dLbls>
            <c:delete val="1"/>
          </c:dLbls>
          <c:val>
            <c:numRef>
              <c:f>'5.'!$B$6:$B$9</c:f>
              <c:numCache>
                <c:formatCode>0%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0.25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64-4D8E-ABC6-78DB568E2DC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70"/>
        <c:holeSize val="55"/>
      </c:doughnutChart>
      <c:pieChart>
        <c:varyColors val="1"/>
        <c:ser>
          <c:idx val="1"/>
          <c:order val="1"/>
          <c:tx>
            <c:strRef>
              <c:f>'5.'!$C$5</c:f>
              <c:strCache>
                <c:ptCount val="1"/>
                <c:pt idx="0">
                  <c:v>Pie</c:v>
                </c:pt>
              </c:strCache>
            </c:strRef>
          </c:tx>
          <c:dPt>
            <c:idx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E164-4D8E-ABC6-78DB568E2DC2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E164-4D8E-ABC6-78DB568E2DC2}"/>
              </c:ext>
            </c:extLst>
          </c:dPt>
          <c:dPt>
            <c:idx val="2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164-4D8E-ABC6-78DB568E2DC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E164-4D8E-ABC6-78DB568E2DC2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E164-4D8E-ABC6-78DB568E2DC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164-4D8E-ABC6-78DB568E2DC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164-4D8E-ABC6-78DB568E2D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'5.'!$C$6:$C$9</c:f>
              <c:numCache>
                <c:formatCode>0%</c:formatCode>
                <c:ptCount val="4"/>
                <c:pt idx="0" formatCode="0.00%">
                  <c:v>0</c:v>
                </c:pt>
                <c:pt idx="1">
                  <c:v>0.01</c:v>
                </c:pt>
                <c:pt idx="2" formatCode="0.00%">
                  <c:v>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164-4D8E-ABC6-78DB568E2DC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014709243913055"/>
          <c:y val="0.22614654977692822"/>
          <c:w val="0.43970559845246138"/>
          <c:h val="0.76911118421351832"/>
        </c:manualLayout>
      </c:layout>
      <c:doughnutChart>
        <c:varyColors val="0"/>
        <c:ser>
          <c:idx val="0"/>
          <c:order val="0"/>
          <c:tx>
            <c:strRef>
              <c:f>'7.'!$B$5</c:f>
              <c:strCache>
                <c:ptCount val="1"/>
                <c:pt idx="0">
                  <c:v>Donut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4C4-4D55-9D65-DFD4D3E19B57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4C4-4D55-9D65-DFD4D3E19B57}"/>
              </c:ext>
            </c:extLst>
          </c:dPt>
          <c:dPt>
            <c:idx val="3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4C4-4D55-9D65-DFD4D3E19B57}"/>
              </c:ext>
            </c:extLst>
          </c:dPt>
          <c:dLbls>
            <c:delete val="1"/>
          </c:dLbls>
          <c:val>
            <c:numRef>
              <c:f>'7.'!$B$6:$B$9</c:f>
              <c:numCache>
                <c:formatCode>0%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0.25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4C4-4D55-9D65-DFD4D3E19B5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70"/>
        <c:holeSize val="55"/>
      </c:doughnutChart>
      <c:pieChart>
        <c:varyColors val="1"/>
        <c:ser>
          <c:idx val="1"/>
          <c:order val="1"/>
          <c:tx>
            <c:strRef>
              <c:f>'7.'!$C$5</c:f>
              <c:strCache>
                <c:ptCount val="1"/>
                <c:pt idx="0">
                  <c:v>Pie</c:v>
                </c:pt>
              </c:strCache>
            </c:strRef>
          </c:tx>
          <c:dPt>
            <c:idx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F4C4-4D55-9D65-DFD4D3E19B57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F4C4-4D55-9D65-DFD4D3E19B57}"/>
              </c:ext>
            </c:extLst>
          </c:dPt>
          <c:dPt>
            <c:idx val="2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F4C4-4D55-9D65-DFD4D3E19B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F4C4-4D55-9D65-DFD4D3E19B57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F4C4-4D55-9D65-DFD4D3E19B5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4C4-4D55-9D65-DFD4D3E19B5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4C4-4D55-9D65-DFD4D3E19B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'7.'!$C$6:$C$9</c:f>
              <c:numCache>
                <c:formatCode>0%</c:formatCode>
                <c:ptCount val="4"/>
                <c:pt idx="0" formatCode="0.00%">
                  <c:v>0</c:v>
                </c:pt>
                <c:pt idx="1">
                  <c:v>0.01</c:v>
                </c:pt>
                <c:pt idx="2" formatCode="0.00%">
                  <c:v>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4C4-4D55-9D65-DFD4D3E19B5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_xlchart.v1.1</cx:f>
      </cx:strDim>
      <cx:numDim type="size">
        <cx:f dir="row">_xlchart.v1.0</cx:f>
      </cx:numDim>
    </cx:data>
  </cx:chartData>
  <cx:chart>
    <cx:plotArea>
      <cx:plotAreaRegion>
        <cx:series layoutId="treemap" uniqueId="{13C882E2-58D6-4C8B-A924-CE7414DB7F8B}" formatIdx="0">
          <cx:dataPt idx="0">
            <cx:spPr>
              <a:noFill/>
              <a:ln>
                <a:noFill/>
              </a:ln>
            </cx:spPr>
          </cx:dataPt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3600">
              <a:solidFill>
                <a:srgbClr val="0902A2"/>
              </a:solidFill>
            </a:defRPr>
          </a:pPr>
          <a:endParaRPr lang="en-US" sz="3600" b="0" i="0" u="none" strike="noStrike" baseline="0">
            <a:solidFill>
              <a:srgbClr val="0902A2"/>
            </a:solidFill>
            <a:latin typeface="Calibri" panose="020F0502020204030204"/>
          </a:endParaRPr>
        </a:p>
      </cx:txPr>
    </cx:legend>
  </cx:chart>
  <cx:spPr>
    <a:noFill/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image" Target="../media/image1.png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microsoft.com/office/2014/relationships/chartEx" Target="../charts/chartEx1.xml"/><Relationship Id="rId1" Type="http://schemas.openxmlformats.org/officeDocument/2006/relationships/chart" Target="../charts/chart2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11</xdr:row>
      <xdr:rowOff>152401</xdr:rowOff>
    </xdr:from>
    <xdr:to>
      <xdr:col>13</xdr:col>
      <xdr:colOff>504825</xdr:colOff>
      <xdr:row>21</xdr:row>
      <xdr:rowOff>152399</xdr:rowOff>
    </xdr:to>
    <xdr:sp macro="" textlink="">
      <xdr:nvSpPr>
        <xdr:cNvPr id="8" name="TextBox 2">
          <a:extLst>
            <a:ext uri="{FF2B5EF4-FFF2-40B4-BE49-F238E27FC236}">
              <a16:creationId xmlns:a16="http://schemas.microsoft.com/office/drawing/2014/main" id="{2003C3CA-02CC-4B88-AAF5-EE0F9D894E5D}"/>
            </a:ext>
          </a:extLst>
        </xdr:cNvPr>
        <xdr:cNvSpPr txBox="1"/>
      </xdr:nvSpPr>
      <xdr:spPr>
        <a:xfrm>
          <a:off x="723900" y="1970315"/>
          <a:ext cx="10459811" cy="16328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4800" b="1">
              <a:solidFill>
                <a:schemeClr val="bg2"/>
              </a:solidFill>
            </a:rPr>
            <a:t>Modelo de conformidade</a:t>
          </a:r>
        </a:p>
        <a:p>
          <a:r>
            <a:rPr lang="pt-PT" sz="2800" b="0">
              <a:solidFill>
                <a:schemeClr val="bg2"/>
              </a:solidFill>
            </a:rPr>
            <a:t>Mosaico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PT" sz="1100" b="1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versão 1.0</a:t>
          </a:r>
          <a:endParaRPr lang="pt-PT" sz="2800">
            <a:solidFill>
              <a:schemeClr val="bg1"/>
            </a:solidFill>
            <a:effectLst/>
          </a:endParaRPr>
        </a:p>
      </xdr:txBody>
    </xdr:sp>
    <xdr:clientData/>
  </xdr:twoCellAnchor>
  <xdr:twoCellAnchor editAs="oneCell">
    <xdr:from>
      <xdr:col>11</xdr:col>
      <xdr:colOff>250370</xdr:colOff>
      <xdr:row>29</xdr:row>
      <xdr:rowOff>97976</xdr:rowOff>
    </xdr:from>
    <xdr:to>
      <xdr:col>13</xdr:col>
      <xdr:colOff>585650</xdr:colOff>
      <xdr:row>35</xdr:row>
      <xdr:rowOff>22865</xdr:rowOff>
    </xdr:to>
    <xdr:pic>
      <xdr:nvPicPr>
        <xdr:cNvPr id="4" name="Picture 3" descr="Declaração de acessibilidade – Inovação e Modernização">
          <a:extLst>
            <a:ext uri="{FF2B5EF4-FFF2-40B4-BE49-F238E27FC236}">
              <a16:creationId xmlns:a16="http://schemas.microsoft.com/office/drawing/2014/main" id="{A8EB54D6-3B70-46EA-829F-A66C68D02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1713" y="4953005"/>
          <a:ext cx="1902823" cy="937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55033</xdr:colOff>
      <xdr:row>10</xdr:row>
      <xdr:rowOff>71967</xdr:rowOff>
    </xdr:from>
    <xdr:to>
      <xdr:col>8</xdr:col>
      <xdr:colOff>105833</xdr:colOff>
      <xdr:row>25</xdr:row>
      <xdr:rowOff>21167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74E3FE7-2354-43C2-A715-2C281A222E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55033</xdr:colOff>
      <xdr:row>10</xdr:row>
      <xdr:rowOff>71967</xdr:rowOff>
    </xdr:from>
    <xdr:to>
      <xdr:col>8</xdr:col>
      <xdr:colOff>105833</xdr:colOff>
      <xdr:row>25</xdr:row>
      <xdr:rowOff>21167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F09E0F-E65F-4813-95A6-FA7E4AFC0D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55033</xdr:colOff>
      <xdr:row>10</xdr:row>
      <xdr:rowOff>71967</xdr:rowOff>
    </xdr:from>
    <xdr:to>
      <xdr:col>8</xdr:col>
      <xdr:colOff>105833</xdr:colOff>
      <xdr:row>25</xdr:row>
      <xdr:rowOff>21167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430361E-16A8-4DBB-ABA8-7CBB6A8178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55033</xdr:colOff>
      <xdr:row>10</xdr:row>
      <xdr:rowOff>71967</xdr:rowOff>
    </xdr:from>
    <xdr:to>
      <xdr:col>8</xdr:col>
      <xdr:colOff>105833</xdr:colOff>
      <xdr:row>25</xdr:row>
      <xdr:rowOff>21167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EBAC840-A9D5-460A-8106-4CC8119316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55033</xdr:colOff>
      <xdr:row>10</xdr:row>
      <xdr:rowOff>71967</xdr:rowOff>
    </xdr:from>
    <xdr:to>
      <xdr:col>8</xdr:col>
      <xdr:colOff>105833</xdr:colOff>
      <xdr:row>25</xdr:row>
      <xdr:rowOff>21167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67D4908-A450-42D1-9DDB-4ADA0ABD34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825500</xdr:colOff>
      <xdr:row>33</xdr:row>
      <xdr:rowOff>21166</xdr:rowOff>
    </xdr:from>
    <xdr:to>
      <xdr:col>8</xdr:col>
      <xdr:colOff>1943100</xdr:colOff>
      <xdr:row>47</xdr:row>
      <xdr:rowOff>156633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094972C-D1BF-4198-9586-FCFA7470AC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290694</xdr:colOff>
      <xdr:row>52</xdr:row>
      <xdr:rowOff>137176</xdr:rowOff>
    </xdr:from>
    <xdr:to>
      <xdr:col>16</xdr:col>
      <xdr:colOff>528876</xdr:colOff>
      <xdr:row>61</xdr:row>
      <xdr:rowOff>143012</xdr:rowOff>
    </xdr:to>
    <xdr:graphicFrame macro="">
      <xdr:nvGraphicFramePr>
        <xdr:cNvPr id="78" name="Chart 77">
          <a:extLst>
            <a:ext uri="{FF2B5EF4-FFF2-40B4-BE49-F238E27FC236}">
              <a16:creationId xmlns:a16="http://schemas.microsoft.com/office/drawing/2014/main" id="{8EF9626E-B4DA-4341-849C-C6E40BE0FA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993994</xdr:colOff>
      <xdr:row>55</xdr:row>
      <xdr:rowOff>36059</xdr:rowOff>
    </xdr:from>
    <xdr:to>
      <xdr:col>2</xdr:col>
      <xdr:colOff>1302403</xdr:colOff>
      <xdr:row>56</xdr:row>
      <xdr:rowOff>168357</xdr:rowOff>
    </xdr:to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9B8B6AF9-AF63-498F-99DD-03F95E356DA0}"/>
            </a:ext>
          </a:extLst>
        </xdr:cNvPr>
        <xdr:cNvSpPr txBox="1"/>
      </xdr:nvSpPr>
      <xdr:spPr>
        <a:xfrm>
          <a:off x="2862359" y="9829713"/>
          <a:ext cx="308409" cy="315471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600"/>
            <a:t>X</a:t>
          </a:r>
        </a:p>
      </xdr:txBody>
    </xdr:sp>
    <xdr:clientData/>
  </xdr:twoCellAnchor>
  <xdr:twoCellAnchor>
    <xdr:from>
      <xdr:col>1</xdr:col>
      <xdr:colOff>114300</xdr:colOff>
      <xdr:row>16</xdr:row>
      <xdr:rowOff>62142</xdr:rowOff>
    </xdr:from>
    <xdr:to>
      <xdr:col>5</xdr:col>
      <xdr:colOff>257175</xdr:colOff>
      <xdr:row>18</xdr:row>
      <xdr:rowOff>43693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FA8FD2EA-66BF-445B-B679-4276CB04E7B8}"/>
            </a:ext>
          </a:extLst>
        </xdr:cNvPr>
        <xdr:cNvSpPr/>
      </xdr:nvSpPr>
      <xdr:spPr>
        <a:xfrm>
          <a:off x="342900" y="2424342"/>
          <a:ext cx="2543175" cy="3435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PT" sz="1800" b="1" i="1">
              <a:solidFill>
                <a:schemeClr val="tx1"/>
              </a:solidFill>
            </a:rPr>
            <a:t>Key figures</a:t>
          </a:r>
        </a:p>
      </xdr:txBody>
    </xdr:sp>
    <xdr:clientData/>
  </xdr:twoCellAnchor>
  <xdr:twoCellAnchor>
    <xdr:from>
      <xdr:col>1</xdr:col>
      <xdr:colOff>502525</xdr:colOff>
      <xdr:row>18</xdr:row>
      <xdr:rowOff>134054</xdr:rowOff>
    </xdr:from>
    <xdr:to>
      <xdr:col>5</xdr:col>
      <xdr:colOff>333374</xdr:colOff>
      <xdr:row>20</xdr:row>
      <xdr:rowOff>121956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48BCB265-2591-4532-99A1-C569344BB8DD}"/>
            </a:ext>
          </a:extLst>
        </xdr:cNvPr>
        <xdr:cNvSpPr/>
      </xdr:nvSpPr>
      <xdr:spPr>
        <a:xfrm>
          <a:off x="731125" y="2858204"/>
          <a:ext cx="2231149" cy="34985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PT" sz="1600" b="0" i="0">
              <a:solidFill>
                <a:schemeClr val="bg1">
                  <a:lumMod val="50000"/>
                </a:schemeClr>
              </a:solidFill>
            </a:rPr>
            <a:t>Resultado</a:t>
          </a:r>
          <a:r>
            <a:rPr lang="pt-PT" sz="1600" b="0" i="0" baseline="0">
              <a:solidFill>
                <a:schemeClr val="bg1">
                  <a:lumMod val="50000"/>
                </a:schemeClr>
              </a:solidFill>
            </a:rPr>
            <a:t> global</a:t>
          </a:r>
          <a:endParaRPr lang="pt-PT" sz="1600" b="0" i="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8</xdr:col>
      <xdr:colOff>385048</xdr:colOff>
      <xdr:row>18</xdr:row>
      <xdr:rowOff>68228</xdr:rowOff>
    </xdr:from>
    <xdr:to>
      <xdr:col>8</xdr:col>
      <xdr:colOff>385048</xdr:colOff>
      <xdr:row>24</xdr:row>
      <xdr:rowOff>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1ECEE83B-D3C0-461D-933A-28EBC5E0C95D}"/>
            </a:ext>
          </a:extLst>
        </xdr:cNvPr>
        <xdr:cNvCxnSpPr/>
      </xdr:nvCxnSpPr>
      <xdr:spPr>
        <a:xfrm>
          <a:off x="4834145" y="2870422"/>
          <a:ext cx="0" cy="1037901"/>
        </a:xfrm>
        <a:prstGeom prst="line">
          <a:avLst/>
        </a:prstGeom>
        <a:ln>
          <a:solidFill>
            <a:srgbClr val="0902A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553181</xdr:colOff>
      <xdr:row>18</xdr:row>
      <xdr:rowOff>134054</xdr:rowOff>
    </xdr:from>
    <xdr:to>
      <xdr:col>20</xdr:col>
      <xdr:colOff>341670</xdr:colOff>
      <xdr:row>20</xdr:row>
      <xdr:rowOff>121956</xdr:rowOff>
    </xdr:to>
    <xdr:sp macro="" textlink="">
      <xdr:nvSpPr>
        <xdr:cNvPr id="2" name="Rectangle 33">
          <a:extLst>
            <a:ext uri="{FF2B5EF4-FFF2-40B4-BE49-F238E27FC236}">
              <a16:creationId xmlns:a16="http://schemas.microsoft.com/office/drawing/2014/main" id="{989D15FA-B4D9-4EEC-823A-D41E345634A7}"/>
            </a:ext>
            <a:ext uri="{147F2762-F138-4A5C-976F-8EAC2B608ADB}">
              <a16:predDERef xmlns:a16="http://schemas.microsoft.com/office/drawing/2014/main" pred="{1ECEE83B-D3C0-461D-933A-28EBC5E0C95D}"/>
            </a:ext>
          </a:extLst>
        </xdr:cNvPr>
        <xdr:cNvSpPr/>
      </xdr:nvSpPr>
      <xdr:spPr>
        <a:xfrm>
          <a:off x="7411181" y="2936248"/>
          <a:ext cx="4606295" cy="35661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PT" sz="1600" b="0" i="0">
              <a:solidFill>
                <a:schemeClr val="bg1">
                  <a:lumMod val="50000"/>
                </a:schemeClr>
              </a:solidFill>
            </a:rPr>
            <a:t>Área</a:t>
          </a:r>
          <a:r>
            <a:rPr lang="pt-PT" sz="1600" b="0" i="0" baseline="0">
              <a:solidFill>
                <a:schemeClr val="bg1">
                  <a:lumMod val="50000"/>
                </a:schemeClr>
              </a:solidFill>
            </a:rPr>
            <a:t> com melhor </a:t>
          </a:r>
          <a:r>
            <a:rPr lang="pt-PT" sz="1600" b="0" i="1" baseline="0">
              <a:solidFill>
                <a:schemeClr val="bg1">
                  <a:lumMod val="50000"/>
                </a:schemeClr>
              </a:solidFill>
            </a:rPr>
            <a:t>performance</a:t>
          </a:r>
          <a:endParaRPr lang="pt-PT" sz="16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</xdr:col>
      <xdr:colOff>239982</xdr:colOff>
      <xdr:row>18</xdr:row>
      <xdr:rowOff>158601</xdr:rowOff>
    </xdr:from>
    <xdr:to>
      <xdr:col>1</xdr:col>
      <xdr:colOff>536681</xdr:colOff>
      <xdr:row>20</xdr:row>
      <xdr:rowOff>97409</xdr:rowOff>
    </xdr:to>
    <xdr:grpSp>
      <xdr:nvGrpSpPr>
        <xdr:cNvPr id="35" name="Group 34">
          <a:extLst>
            <a:ext uri="{FF2B5EF4-FFF2-40B4-BE49-F238E27FC236}">
              <a16:creationId xmlns:a16="http://schemas.microsoft.com/office/drawing/2014/main" id="{28D4A105-727D-4A87-9A85-D7D41B0A6802}"/>
            </a:ext>
          </a:extLst>
        </xdr:cNvPr>
        <xdr:cNvGrpSpPr>
          <a:grpSpLocks noChangeAspect="1"/>
        </xdr:cNvGrpSpPr>
      </xdr:nvGrpSpPr>
      <xdr:grpSpPr bwMode="auto">
        <a:xfrm>
          <a:off x="460962" y="3046581"/>
          <a:ext cx="296699" cy="304568"/>
          <a:chOff x="4480" y="2998"/>
          <a:chExt cx="426" cy="427"/>
        </a:xfrm>
        <a:solidFill>
          <a:srgbClr val="0902A2"/>
        </a:solidFill>
      </xdr:grpSpPr>
      <xdr:sp macro="" textlink="">
        <xdr:nvSpPr>
          <xdr:cNvPr id="36" name="Freeform 266">
            <a:extLst>
              <a:ext uri="{FF2B5EF4-FFF2-40B4-BE49-F238E27FC236}">
                <a16:creationId xmlns:a16="http://schemas.microsoft.com/office/drawing/2014/main" id="{64F7C3E0-6A06-47B2-B060-44A76ABBE6D2}"/>
              </a:ext>
            </a:extLst>
          </xdr:cNvPr>
          <xdr:cNvSpPr>
            <a:spLocks noEditPoints="1"/>
          </xdr:cNvSpPr>
        </xdr:nvSpPr>
        <xdr:spPr bwMode="auto">
          <a:xfrm>
            <a:off x="4480" y="2998"/>
            <a:ext cx="426" cy="427"/>
          </a:xfrm>
          <a:custGeom>
            <a:avLst/>
            <a:gdLst>
              <a:gd name="T0" fmla="*/ 144 w 288"/>
              <a:gd name="T1" fmla="*/ 288 h 288"/>
              <a:gd name="T2" fmla="*/ 0 w 288"/>
              <a:gd name="T3" fmla="*/ 141 h 288"/>
              <a:gd name="T4" fmla="*/ 138 w 288"/>
              <a:gd name="T5" fmla="*/ 0 h 288"/>
              <a:gd name="T6" fmla="*/ 144 w 288"/>
              <a:gd name="T7" fmla="*/ 0 h 288"/>
              <a:gd name="T8" fmla="*/ 288 w 288"/>
              <a:gd name="T9" fmla="*/ 143 h 288"/>
              <a:gd name="T10" fmla="*/ 144 w 288"/>
              <a:gd name="T11" fmla="*/ 288 h 288"/>
              <a:gd name="T12" fmla="*/ 144 w 288"/>
              <a:gd name="T13" fmla="*/ 12 h 288"/>
              <a:gd name="T14" fmla="*/ 139 w 288"/>
              <a:gd name="T15" fmla="*/ 12 h 288"/>
              <a:gd name="T16" fmla="*/ 12 w 288"/>
              <a:gd name="T17" fmla="*/ 141 h 288"/>
              <a:gd name="T18" fmla="*/ 144 w 288"/>
              <a:gd name="T19" fmla="*/ 276 h 288"/>
              <a:gd name="T20" fmla="*/ 276 w 288"/>
              <a:gd name="T21" fmla="*/ 143 h 288"/>
              <a:gd name="T22" fmla="*/ 144 w 288"/>
              <a:gd name="T23" fmla="*/ 12 h 28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288" h="288">
                <a:moveTo>
                  <a:pt x="144" y="288"/>
                </a:moveTo>
                <a:cubicBezTo>
                  <a:pt x="65" y="288"/>
                  <a:pt x="0" y="222"/>
                  <a:pt x="0" y="141"/>
                </a:cubicBezTo>
                <a:cubicBezTo>
                  <a:pt x="0" y="64"/>
                  <a:pt x="60" y="3"/>
                  <a:pt x="138" y="0"/>
                </a:cubicBezTo>
                <a:cubicBezTo>
                  <a:pt x="140" y="0"/>
                  <a:pt x="142" y="0"/>
                  <a:pt x="144" y="0"/>
                </a:cubicBezTo>
                <a:cubicBezTo>
                  <a:pt x="224" y="0"/>
                  <a:pt x="288" y="64"/>
                  <a:pt x="288" y="143"/>
                </a:cubicBezTo>
                <a:cubicBezTo>
                  <a:pt x="288" y="223"/>
                  <a:pt x="224" y="288"/>
                  <a:pt x="144" y="288"/>
                </a:cubicBezTo>
                <a:close/>
                <a:moveTo>
                  <a:pt x="144" y="12"/>
                </a:moveTo>
                <a:cubicBezTo>
                  <a:pt x="143" y="12"/>
                  <a:pt x="141" y="12"/>
                  <a:pt x="139" y="12"/>
                </a:cubicBezTo>
                <a:cubicBezTo>
                  <a:pt x="67" y="15"/>
                  <a:pt x="12" y="70"/>
                  <a:pt x="12" y="141"/>
                </a:cubicBezTo>
                <a:cubicBezTo>
                  <a:pt x="12" y="215"/>
                  <a:pt x="71" y="276"/>
                  <a:pt x="144" y="276"/>
                </a:cubicBezTo>
                <a:cubicBezTo>
                  <a:pt x="217" y="276"/>
                  <a:pt x="276" y="216"/>
                  <a:pt x="276" y="143"/>
                </a:cubicBezTo>
                <a:cubicBezTo>
                  <a:pt x="276" y="71"/>
                  <a:pt x="217" y="12"/>
                  <a:pt x="144" y="12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0" lang="en-AU" sz="1800" b="0" i="0" u="none" strike="noStrike" kern="0" cap="none" spc="0" normalizeH="0" baseline="0">
              <a:ln>
                <a:noFill/>
              </a:ln>
              <a:solidFill>
                <a:schemeClr val="tx2"/>
              </a:solidFill>
              <a:effectLst/>
              <a:uLnTx/>
              <a:uFillTx/>
              <a:cs typeface="Arial" charset="0"/>
            </a:endParaRPr>
          </a:p>
        </xdr:txBody>
      </xdr:sp>
      <xdr:sp macro="" textlink="">
        <xdr:nvSpPr>
          <xdr:cNvPr id="37" name="Freeform 267">
            <a:extLst>
              <a:ext uri="{FF2B5EF4-FFF2-40B4-BE49-F238E27FC236}">
                <a16:creationId xmlns:a16="http://schemas.microsoft.com/office/drawing/2014/main" id="{B674B7E3-2F6D-4ED9-89B8-CE3BE9283C85}"/>
              </a:ext>
            </a:extLst>
          </xdr:cNvPr>
          <xdr:cNvSpPr>
            <a:spLocks/>
          </xdr:cNvSpPr>
        </xdr:nvSpPr>
        <xdr:spPr bwMode="auto">
          <a:xfrm>
            <a:off x="4569" y="3001"/>
            <a:ext cx="123" cy="419"/>
          </a:xfrm>
          <a:custGeom>
            <a:avLst/>
            <a:gdLst>
              <a:gd name="T0" fmla="*/ 74 w 83"/>
              <a:gd name="T1" fmla="*/ 283 h 283"/>
              <a:gd name="T2" fmla="*/ 74 w 83"/>
              <a:gd name="T3" fmla="*/ 0 h 283"/>
              <a:gd name="T4" fmla="*/ 83 w 83"/>
              <a:gd name="T5" fmla="*/ 8 h 283"/>
              <a:gd name="T6" fmla="*/ 83 w 83"/>
              <a:gd name="T7" fmla="*/ 276 h 283"/>
              <a:gd name="T8" fmla="*/ 74 w 83"/>
              <a:gd name="T9" fmla="*/ 283 h 28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83" h="283">
                <a:moveTo>
                  <a:pt x="74" y="283"/>
                </a:moveTo>
                <a:cubicBezTo>
                  <a:pt x="0" y="186"/>
                  <a:pt x="1" y="80"/>
                  <a:pt x="74" y="0"/>
                </a:cubicBezTo>
                <a:cubicBezTo>
                  <a:pt x="83" y="8"/>
                  <a:pt x="83" y="8"/>
                  <a:pt x="83" y="8"/>
                </a:cubicBezTo>
                <a:cubicBezTo>
                  <a:pt x="13" y="84"/>
                  <a:pt x="13" y="182"/>
                  <a:pt x="83" y="276"/>
                </a:cubicBezTo>
                <a:lnTo>
                  <a:pt x="74" y="283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0" lang="en-AU" sz="1800" b="0" i="0" u="none" strike="noStrike" kern="0" cap="none" spc="0" normalizeH="0" baseline="0">
              <a:ln>
                <a:noFill/>
              </a:ln>
              <a:solidFill>
                <a:schemeClr val="tx2"/>
              </a:solidFill>
              <a:effectLst/>
              <a:uLnTx/>
              <a:uFillTx/>
              <a:cs typeface="Arial" charset="0"/>
            </a:endParaRPr>
          </a:p>
        </xdr:txBody>
      </xdr:sp>
      <xdr:sp macro="" textlink="">
        <xdr:nvSpPr>
          <xdr:cNvPr id="38" name="Freeform 268">
            <a:extLst>
              <a:ext uri="{FF2B5EF4-FFF2-40B4-BE49-F238E27FC236}">
                <a16:creationId xmlns:a16="http://schemas.microsoft.com/office/drawing/2014/main" id="{F12F6A42-65FB-41B6-8C91-59C12FA68AF8}"/>
              </a:ext>
            </a:extLst>
          </xdr:cNvPr>
          <xdr:cNvSpPr>
            <a:spLocks/>
          </xdr:cNvSpPr>
        </xdr:nvSpPr>
        <xdr:spPr bwMode="auto">
          <a:xfrm>
            <a:off x="4696" y="3001"/>
            <a:ext cx="123" cy="419"/>
          </a:xfrm>
          <a:custGeom>
            <a:avLst/>
            <a:gdLst>
              <a:gd name="T0" fmla="*/ 9 w 83"/>
              <a:gd name="T1" fmla="*/ 283 h 283"/>
              <a:gd name="T2" fmla="*/ 0 w 83"/>
              <a:gd name="T3" fmla="*/ 276 h 283"/>
              <a:gd name="T4" fmla="*/ 0 w 83"/>
              <a:gd name="T5" fmla="*/ 8 h 283"/>
              <a:gd name="T6" fmla="*/ 9 w 83"/>
              <a:gd name="T7" fmla="*/ 0 h 283"/>
              <a:gd name="T8" fmla="*/ 9 w 83"/>
              <a:gd name="T9" fmla="*/ 283 h 28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83" h="283">
                <a:moveTo>
                  <a:pt x="9" y="283"/>
                </a:moveTo>
                <a:cubicBezTo>
                  <a:pt x="0" y="276"/>
                  <a:pt x="0" y="276"/>
                  <a:pt x="0" y="276"/>
                </a:cubicBezTo>
                <a:cubicBezTo>
                  <a:pt x="70" y="182"/>
                  <a:pt x="70" y="84"/>
                  <a:pt x="0" y="8"/>
                </a:cubicBezTo>
                <a:cubicBezTo>
                  <a:pt x="9" y="0"/>
                  <a:pt x="9" y="0"/>
                  <a:pt x="9" y="0"/>
                </a:cubicBezTo>
                <a:cubicBezTo>
                  <a:pt x="82" y="80"/>
                  <a:pt x="83" y="186"/>
                  <a:pt x="9" y="283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0" lang="en-AU" sz="1800" b="0" i="0" u="none" strike="noStrike" kern="0" cap="none" spc="0" normalizeH="0" baseline="0">
              <a:ln>
                <a:noFill/>
              </a:ln>
              <a:solidFill>
                <a:schemeClr val="tx2"/>
              </a:solidFill>
              <a:effectLst/>
              <a:uLnTx/>
              <a:uFillTx/>
              <a:cs typeface="Arial" charset="0"/>
            </a:endParaRPr>
          </a:p>
        </xdr:txBody>
      </xdr:sp>
      <xdr:sp macro="" textlink="">
        <xdr:nvSpPr>
          <xdr:cNvPr id="39" name="Rectangle 38">
            <a:extLst>
              <a:ext uri="{FF2B5EF4-FFF2-40B4-BE49-F238E27FC236}">
                <a16:creationId xmlns:a16="http://schemas.microsoft.com/office/drawing/2014/main" id="{3660F113-3762-4B57-A446-CDEBCF1E40EF}"/>
              </a:ext>
            </a:extLst>
          </xdr:cNvPr>
          <xdr:cNvSpPr>
            <a:spLocks noChangeArrowheads="1"/>
          </xdr:cNvSpPr>
        </xdr:nvSpPr>
        <xdr:spPr bwMode="auto">
          <a:xfrm>
            <a:off x="4516" y="3300"/>
            <a:ext cx="356" cy="1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0" lang="en-AU" sz="1800" b="0" i="0" u="none" strike="noStrike" kern="0" cap="none" spc="0" normalizeH="0" baseline="0">
              <a:ln>
                <a:noFill/>
              </a:ln>
              <a:solidFill>
                <a:schemeClr val="tx2"/>
              </a:solidFill>
              <a:effectLst/>
              <a:uLnTx/>
              <a:uFillTx/>
              <a:cs typeface="Arial" charset="0"/>
            </a:endParaRPr>
          </a:p>
        </xdr:txBody>
      </xdr:sp>
      <xdr:sp macro="" textlink="">
        <xdr:nvSpPr>
          <xdr:cNvPr id="40" name="Rectangle 39">
            <a:extLst>
              <a:ext uri="{FF2B5EF4-FFF2-40B4-BE49-F238E27FC236}">
                <a16:creationId xmlns:a16="http://schemas.microsoft.com/office/drawing/2014/main" id="{CD5F4741-79C8-46DB-9F13-242A2CECCC49}"/>
              </a:ext>
            </a:extLst>
          </xdr:cNvPr>
          <xdr:cNvSpPr>
            <a:spLocks noChangeArrowheads="1"/>
          </xdr:cNvSpPr>
        </xdr:nvSpPr>
        <xdr:spPr bwMode="auto">
          <a:xfrm>
            <a:off x="4523" y="3087"/>
            <a:ext cx="339" cy="1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0" lang="en-AU" sz="1800" b="0" i="0" u="none" strike="noStrike" kern="0" cap="none" spc="0" normalizeH="0" baseline="0">
              <a:ln>
                <a:noFill/>
              </a:ln>
              <a:solidFill>
                <a:schemeClr val="tx2"/>
              </a:solidFill>
              <a:effectLst/>
              <a:uLnTx/>
              <a:uFillTx/>
              <a:cs typeface="Arial" charset="0"/>
            </a:endParaRPr>
          </a:p>
        </xdr:txBody>
      </xdr:sp>
      <xdr:sp macro="" textlink="">
        <xdr:nvSpPr>
          <xdr:cNvPr id="41" name="Rectangle 40">
            <a:extLst>
              <a:ext uri="{FF2B5EF4-FFF2-40B4-BE49-F238E27FC236}">
                <a16:creationId xmlns:a16="http://schemas.microsoft.com/office/drawing/2014/main" id="{0DE14CF3-2D98-4DAE-B307-FB90D9B556FA}"/>
              </a:ext>
            </a:extLst>
          </xdr:cNvPr>
          <xdr:cNvSpPr>
            <a:spLocks noChangeArrowheads="1"/>
          </xdr:cNvSpPr>
        </xdr:nvSpPr>
        <xdr:spPr bwMode="auto">
          <a:xfrm>
            <a:off x="4489" y="3194"/>
            <a:ext cx="408" cy="1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0" lang="en-AU" sz="1800" b="0" i="0" u="none" strike="noStrike" kern="0" cap="none" spc="0" normalizeH="0" baseline="0">
              <a:ln>
                <a:noFill/>
              </a:ln>
              <a:solidFill>
                <a:schemeClr val="tx2"/>
              </a:solidFill>
              <a:effectLst/>
              <a:uLnTx/>
              <a:uFillTx/>
              <a:cs typeface="Arial" charset="0"/>
            </a:endParaRPr>
          </a:p>
        </xdr:txBody>
      </xdr:sp>
    </xdr:grpSp>
    <xdr:clientData/>
  </xdr:twoCellAnchor>
  <xdr:twoCellAnchor>
    <xdr:from>
      <xdr:col>2</xdr:col>
      <xdr:colOff>1004047</xdr:colOff>
      <xdr:row>20</xdr:row>
      <xdr:rowOff>21939</xdr:rowOff>
    </xdr:from>
    <xdr:to>
      <xdr:col>2</xdr:col>
      <xdr:colOff>3476634</xdr:colOff>
      <xdr:row>26</xdr:row>
      <xdr:rowOff>33969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2" name="Chart 41">
              <a:extLst>
                <a:ext uri="{FF2B5EF4-FFF2-40B4-BE49-F238E27FC236}">
                  <a16:creationId xmlns:a16="http://schemas.microsoft.com/office/drawing/2014/main" id="{4E2CFF77-0ED8-4495-80D2-8DEE26FF44A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23147" y="3275679"/>
              <a:ext cx="3707" cy="110931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</xdr:col>
      <xdr:colOff>12700</xdr:colOff>
      <xdr:row>1</xdr:row>
      <xdr:rowOff>28818</xdr:rowOff>
    </xdr:from>
    <xdr:to>
      <xdr:col>34</xdr:col>
      <xdr:colOff>320843</xdr:colOff>
      <xdr:row>8</xdr:row>
      <xdr:rowOff>62974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D463C28E-CF6A-4DC5-AC49-74E3645FCFBD}"/>
            </a:ext>
          </a:extLst>
        </xdr:cNvPr>
        <xdr:cNvGrpSpPr/>
      </xdr:nvGrpSpPr>
      <xdr:grpSpPr>
        <a:xfrm>
          <a:off x="233680" y="211698"/>
          <a:ext cx="20173483" cy="727576"/>
          <a:chOff x="241300" y="390768"/>
          <a:chExt cx="20111604" cy="700906"/>
        </a:xfrm>
      </xdr:grpSpPr>
      <xdr:grpSp>
        <xdr:nvGrpSpPr>
          <xdr:cNvPr id="13" name="Group 12">
            <a:extLst>
              <a:ext uri="{FF2B5EF4-FFF2-40B4-BE49-F238E27FC236}">
                <a16:creationId xmlns:a16="http://schemas.microsoft.com/office/drawing/2014/main" id="{0F44F04E-C90F-47AB-832C-2D67DFAAD88A}"/>
              </a:ext>
            </a:extLst>
          </xdr:cNvPr>
          <xdr:cNvGrpSpPr/>
        </xdr:nvGrpSpPr>
        <xdr:grpSpPr>
          <a:xfrm>
            <a:off x="241300" y="440897"/>
            <a:ext cx="20111604" cy="600649"/>
            <a:chOff x="241300" y="444747"/>
            <a:chExt cx="27764800" cy="638741"/>
          </a:xfrm>
        </xdr:grpSpPr>
        <xdr:sp macro="" textlink="">
          <xdr:nvSpPr>
            <xdr:cNvPr id="3" name="Rectangle 2">
              <a:extLst>
                <a:ext uri="{FF2B5EF4-FFF2-40B4-BE49-F238E27FC236}">
                  <a16:creationId xmlns:a16="http://schemas.microsoft.com/office/drawing/2014/main" id="{B588FA4D-52AB-40AA-8D76-FE4BBE735B24}"/>
                </a:ext>
              </a:extLst>
            </xdr:cNvPr>
            <xdr:cNvSpPr/>
          </xdr:nvSpPr>
          <xdr:spPr>
            <a:xfrm>
              <a:off x="241300" y="444747"/>
              <a:ext cx="27764800" cy="638741"/>
            </a:xfrm>
            <a:prstGeom prst="rect">
              <a:avLst/>
            </a:prstGeom>
            <a:solidFill>
              <a:srgbClr val="0902A2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PT" sz="1100"/>
            </a:p>
          </xdr:txBody>
        </xdr:sp>
        <xdr:sp macro="" textlink="">
          <xdr:nvSpPr>
            <xdr:cNvPr id="4" name="Rectangle 3">
              <a:extLst>
                <a:ext uri="{FF2B5EF4-FFF2-40B4-BE49-F238E27FC236}">
                  <a16:creationId xmlns:a16="http://schemas.microsoft.com/office/drawing/2014/main" id="{B4EB33E1-A2A4-463C-B3EC-192208CF125E}"/>
                </a:ext>
              </a:extLst>
            </xdr:cNvPr>
            <xdr:cNvSpPr/>
          </xdr:nvSpPr>
          <xdr:spPr>
            <a:xfrm>
              <a:off x="406400" y="459851"/>
              <a:ext cx="5930900" cy="608533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lang="pt-PT" sz="2000" b="1" i="1"/>
                <a:t>Dashboard</a:t>
              </a:r>
              <a:r>
                <a:rPr lang="pt-PT" sz="2000" b="1"/>
                <a:t> de</a:t>
              </a:r>
              <a:r>
                <a:rPr lang="pt-PT" sz="2000" b="1" baseline="0"/>
                <a:t> Conformidade</a:t>
              </a:r>
              <a:endParaRPr lang="pt-PT" sz="2000" b="1"/>
            </a:p>
          </xdr:txBody>
        </xdr:sp>
      </xdr:grpSp>
      <xdr:pic>
        <xdr:nvPicPr>
          <xdr:cNvPr id="43" name="Picture 42" descr="Declaração de acessibilidade – Inovação e Modernização">
            <a:extLst>
              <a:ext uri="{FF2B5EF4-FFF2-40B4-BE49-F238E27FC236}">
                <a16:creationId xmlns:a16="http://schemas.microsoft.com/office/drawing/2014/main" id="{4B3C11AC-5C3C-49DE-A623-7DFA4B27039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1558" y="390768"/>
            <a:ext cx="1033915" cy="7009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534438</xdr:colOff>
      <xdr:row>18</xdr:row>
      <xdr:rowOff>134054</xdr:rowOff>
    </xdr:from>
    <xdr:to>
      <xdr:col>33</xdr:col>
      <xdr:colOff>320776</xdr:colOff>
      <xdr:row>20</xdr:row>
      <xdr:rowOff>121956</xdr:rowOff>
    </xdr:to>
    <xdr:sp macro="" textlink="">
      <xdr:nvSpPr>
        <xdr:cNvPr id="50" name="Rectangle 49">
          <a:extLst>
            <a:ext uri="{FF2B5EF4-FFF2-40B4-BE49-F238E27FC236}">
              <a16:creationId xmlns:a16="http://schemas.microsoft.com/office/drawing/2014/main" id="{179BB4F6-9E95-40E9-B36E-A3C1AF80A96D}"/>
            </a:ext>
          </a:extLst>
        </xdr:cNvPr>
        <xdr:cNvSpPr/>
      </xdr:nvSpPr>
      <xdr:spPr>
        <a:xfrm>
          <a:off x="15221373" y="2936248"/>
          <a:ext cx="4604145" cy="35661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PT" sz="1600" b="0" i="0">
              <a:solidFill>
                <a:schemeClr val="bg1">
                  <a:lumMod val="50000"/>
                </a:schemeClr>
              </a:solidFill>
            </a:rPr>
            <a:t>Área</a:t>
          </a:r>
          <a:r>
            <a:rPr lang="pt-PT" sz="1600" b="0" i="0" baseline="0">
              <a:solidFill>
                <a:schemeClr val="bg1">
                  <a:lumMod val="50000"/>
                </a:schemeClr>
              </a:solidFill>
            </a:rPr>
            <a:t> com pior </a:t>
          </a:r>
          <a:r>
            <a:rPr lang="pt-PT" sz="1600" b="0" i="1" baseline="0">
              <a:solidFill>
                <a:schemeClr val="bg1">
                  <a:lumMod val="50000"/>
                </a:schemeClr>
              </a:solidFill>
            </a:rPr>
            <a:t>performance</a:t>
          </a:r>
          <a:endParaRPr lang="pt-PT" sz="16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22</xdr:col>
      <xdr:colOff>586611</xdr:colOff>
      <xdr:row>18</xdr:row>
      <xdr:rowOff>68228</xdr:rowOff>
    </xdr:from>
    <xdr:to>
      <xdr:col>22</xdr:col>
      <xdr:colOff>586611</xdr:colOff>
      <xdr:row>24</xdr:row>
      <xdr:rowOff>0</xdr:rowOff>
    </xdr:to>
    <xdr:cxnSp macro="">
      <xdr:nvCxnSpPr>
        <xdr:cNvPr id="56" name="Straight Connector 55">
          <a:extLst>
            <a:ext uri="{FF2B5EF4-FFF2-40B4-BE49-F238E27FC236}">
              <a16:creationId xmlns:a16="http://schemas.microsoft.com/office/drawing/2014/main" id="{7E12C356-41D3-4E5B-8814-D9CF5F6AA192}"/>
            </a:ext>
          </a:extLst>
        </xdr:cNvPr>
        <xdr:cNvCxnSpPr/>
      </xdr:nvCxnSpPr>
      <xdr:spPr>
        <a:xfrm>
          <a:off x="13466869" y="2870422"/>
          <a:ext cx="0" cy="1037901"/>
        </a:xfrm>
        <a:prstGeom prst="line">
          <a:avLst/>
        </a:prstGeom>
        <a:ln>
          <a:solidFill>
            <a:srgbClr val="0902A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114300</xdr:colOff>
      <xdr:row>24</xdr:row>
      <xdr:rowOff>66282</xdr:rowOff>
    </xdr:from>
    <xdr:to>
      <xdr:col>5</xdr:col>
      <xdr:colOff>257175</xdr:colOff>
      <xdr:row>26</xdr:row>
      <xdr:rowOff>56107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C6242AF9-6659-44D0-B463-E41D318D49E3}"/>
            </a:ext>
          </a:extLst>
        </xdr:cNvPr>
        <xdr:cNvSpPr/>
      </xdr:nvSpPr>
      <xdr:spPr>
        <a:xfrm>
          <a:off x="338418" y="3831458"/>
          <a:ext cx="2545416" cy="34841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PT" sz="1800" b="1" i="0">
              <a:solidFill>
                <a:schemeClr val="tx1"/>
              </a:solidFill>
            </a:rPr>
            <a:t>Análise</a:t>
          </a:r>
        </a:p>
      </xdr:txBody>
    </xdr:sp>
    <xdr:clientData/>
  </xdr:twoCellAnchor>
  <xdr:twoCellAnchor>
    <xdr:from>
      <xdr:col>1</xdr:col>
      <xdr:colOff>98078</xdr:colOff>
      <xdr:row>25</xdr:row>
      <xdr:rowOff>169011</xdr:rowOff>
    </xdr:from>
    <xdr:to>
      <xdr:col>4</xdr:col>
      <xdr:colOff>526804</xdr:colOff>
      <xdr:row>27</xdr:row>
      <xdr:rowOff>156914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2908283D-CCB8-428F-9661-3AF405E36DBE}"/>
            </a:ext>
          </a:extLst>
        </xdr:cNvPr>
        <xdr:cNvSpPr/>
      </xdr:nvSpPr>
      <xdr:spPr>
        <a:xfrm>
          <a:off x="322196" y="4113482"/>
          <a:ext cx="2230632" cy="34649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PT" sz="1800" b="0" i="0">
              <a:solidFill>
                <a:schemeClr val="bg1">
                  <a:lumMod val="50000"/>
                </a:schemeClr>
              </a:solidFill>
            </a:rPr>
            <a:t>Visão geral</a:t>
          </a:r>
        </a:p>
      </xdr:txBody>
    </xdr:sp>
    <xdr:clientData/>
  </xdr:twoCellAnchor>
  <xdr:twoCellAnchor>
    <xdr:from>
      <xdr:col>11</xdr:col>
      <xdr:colOff>290694</xdr:colOff>
      <xdr:row>24</xdr:row>
      <xdr:rowOff>62115</xdr:rowOff>
    </xdr:from>
    <xdr:to>
      <xdr:col>17</xdr:col>
      <xdr:colOff>100221</xdr:colOff>
      <xdr:row>29</xdr:row>
      <xdr:rowOff>96755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263CEB89-52CE-4018-B2FE-B29478D7DDF6}"/>
            </a:ext>
          </a:extLst>
        </xdr:cNvPr>
        <xdr:cNvSpPr/>
      </xdr:nvSpPr>
      <xdr:spPr>
        <a:xfrm>
          <a:off x="6521165" y="3827291"/>
          <a:ext cx="3413338" cy="93111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lang="pt-PT" sz="1400" b="0" i="0">
              <a:solidFill>
                <a:schemeClr val="bg1">
                  <a:lumMod val="50000"/>
                </a:schemeClr>
              </a:solidFill>
            </a:rPr>
            <a:t>Princípio 1 - Compreenda os utilizadores e as suas necessidades</a:t>
          </a:r>
        </a:p>
      </xdr:txBody>
    </xdr:sp>
    <xdr:clientData/>
  </xdr:twoCellAnchor>
  <xdr:twoCellAnchor>
    <xdr:from>
      <xdr:col>17</xdr:col>
      <xdr:colOff>253941</xdr:colOff>
      <xdr:row>24</xdr:row>
      <xdr:rowOff>62115</xdr:rowOff>
    </xdr:from>
    <xdr:to>
      <xdr:col>23</xdr:col>
      <xdr:colOff>63468</xdr:colOff>
      <xdr:row>29</xdr:row>
      <xdr:rowOff>97569</xdr:rowOff>
    </xdr:to>
    <xdr:sp macro="" textlink="">
      <xdr:nvSpPr>
        <xdr:cNvPr id="60" name="Rectangle 59">
          <a:extLst>
            <a:ext uri="{FF2B5EF4-FFF2-40B4-BE49-F238E27FC236}">
              <a16:creationId xmlns:a16="http://schemas.microsoft.com/office/drawing/2014/main" id="{7E00A3B9-AB2D-4107-B94A-9DAAB507B46C}"/>
            </a:ext>
          </a:extLst>
        </xdr:cNvPr>
        <xdr:cNvSpPr/>
      </xdr:nvSpPr>
      <xdr:spPr>
        <a:xfrm>
          <a:off x="10088223" y="3827291"/>
          <a:ext cx="3413339" cy="931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marL="0" indent="0" algn="l"/>
          <a:r>
            <a:rPr lang="pt-PT" sz="1400" b="0" i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Princípio 2 - Crie um serviço simples de usar</a:t>
          </a:r>
        </a:p>
        <a:p>
          <a:pPr marL="0" indent="0" algn="l"/>
          <a:endParaRPr lang="pt-PT" sz="1400" b="0" i="0">
            <a:solidFill>
              <a:schemeClr val="bg1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23</xdr:col>
      <xdr:colOff>184727</xdr:colOff>
      <xdr:row>24</xdr:row>
      <xdr:rowOff>62115</xdr:rowOff>
    </xdr:from>
    <xdr:to>
      <xdr:col>28</xdr:col>
      <xdr:colOff>594890</xdr:colOff>
      <xdr:row>29</xdr:row>
      <xdr:rowOff>96753</xdr:rowOff>
    </xdr:to>
    <xdr:sp macro="" textlink="">
      <xdr:nvSpPr>
        <xdr:cNvPr id="61" name="Rectangle 60">
          <a:extLst>
            <a:ext uri="{FF2B5EF4-FFF2-40B4-BE49-F238E27FC236}">
              <a16:creationId xmlns:a16="http://schemas.microsoft.com/office/drawing/2014/main" id="{3D0639BC-3DD1-43C5-897D-88EDD2EB9D7C}"/>
            </a:ext>
          </a:extLst>
        </xdr:cNvPr>
        <xdr:cNvSpPr/>
      </xdr:nvSpPr>
      <xdr:spPr>
        <a:xfrm>
          <a:off x="13622821" y="3827291"/>
          <a:ext cx="3413340" cy="93110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marL="0" indent="0" algn="l"/>
          <a:r>
            <a:rPr lang="pt-PT" sz="1400" b="0" i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Princípio 3 -  Certifique-se de que o serviço pode ser utilizado por todos</a:t>
          </a:r>
        </a:p>
      </xdr:txBody>
    </xdr:sp>
    <xdr:clientData/>
  </xdr:twoCellAnchor>
  <xdr:twoCellAnchor>
    <xdr:from>
      <xdr:col>29</xdr:col>
      <xdr:colOff>180435</xdr:colOff>
      <xdr:row>24</xdr:row>
      <xdr:rowOff>62115</xdr:rowOff>
    </xdr:from>
    <xdr:to>
      <xdr:col>34</xdr:col>
      <xdr:colOff>590598</xdr:colOff>
      <xdr:row>29</xdr:row>
      <xdr:rowOff>97568</xdr:rowOff>
    </xdr:to>
    <xdr:sp macro="" textlink="">
      <xdr:nvSpPr>
        <xdr:cNvPr id="18" name="Rectangle 61">
          <a:extLst>
            <a:ext uri="{FF2B5EF4-FFF2-40B4-BE49-F238E27FC236}">
              <a16:creationId xmlns:a16="http://schemas.microsoft.com/office/drawing/2014/main" id="{1E525096-D4EC-49D9-BD95-DF6B24BA88D5}"/>
            </a:ext>
          </a:extLst>
        </xdr:cNvPr>
        <xdr:cNvSpPr/>
      </xdr:nvSpPr>
      <xdr:spPr>
        <a:xfrm>
          <a:off x="17222341" y="3827291"/>
          <a:ext cx="3413339" cy="93192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lang="pt-PT" sz="1400" b="0" i="0">
              <a:solidFill>
                <a:schemeClr val="bg1">
                  <a:lumMod val="50000"/>
                </a:schemeClr>
              </a:solidFill>
            </a:rPr>
            <a:t>Princípio 4 - Crie um serviço seguro e que projeta a privacidade dos utilizadores</a:t>
          </a:r>
        </a:p>
      </xdr:txBody>
    </xdr:sp>
    <xdr:clientData/>
  </xdr:twoCellAnchor>
  <xdr:twoCellAnchor>
    <xdr:from>
      <xdr:col>11</xdr:col>
      <xdr:colOff>290694</xdr:colOff>
      <xdr:row>36</xdr:row>
      <xdr:rowOff>148774</xdr:rowOff>
    </xdr:from>
    <xdr:to>
      <xdr:col>17</xdr:col>
      <xdr:colOff>100221</xdr:colOff>
      <xdr:row>42</xdr:row>
      <xdr:rowOff>4934</xdr:rowOff>
    </xdr:to>
    <xdr:sp macro="" textlink="">
      <xdr:nvSpPr>
        <xdr:cNvPr id="21" name="Rectangle 62">
          <a:extLst>
            <a:ext uri="{FF2B5EF4-FFF2-40B4-BE49-F238E27FC236}">
              <a16:creationId xmlns:a16="http://schemas.microsoft.com/office/drawing/2014/main" id="{45954647-E203-4CB8-A3E1-AC09311D668A}"/>
            </a:ext>
          </a:extLst>
        </xdr:cNvPr>
        <xdr:cNvSpPr/>
      </xdr:nvSpPr>
      <xdr:spPr>
        <a:xfrm>
          <a:off x="6521165" y="6065480"/>
          <a:ext cx="3413338" cy="931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lang="pt-PT" sz="1400" b="0" i="0">
              <a:solidFill>
                <a:schemeClr val="bg1">
                  <a:lumMod val="50000"/>
                </a:schemeClr>
              </a:solidFill>
            </a:rPr>
            <a:t>Princípio 5 - Peça novas informações uma única vez</a:t>
          </a:r>
        </a:p>
      </xdr:txBody>
    </xdr:sp>
    <xdr:clientData/>
  </xdr:twoCellAnchor>
  <xdr:twoCellAnchor>
    <xdr:from>
      <xdr:col>17</xdr:col>
      <xdr:colOff>253941</xdr:colOff>
      <xdr:row>36</xdr:row>
      <xdr:rowOff>148774</xdr:rowOff>
    </xdr:from>
    <xdr:to>
      <xdr:col>23</xdr:col>
      <xdr:colOff>63468</xdr:colOff>
      <xdr:row>42</xdr:row>
      <xdr:rowOff>4934</xdr:rowOff>
    </xdr:to>
    <xdr:sp macro="" textlink="">
      <xdr:nvSpPr>
        <xdr:cNvPr id="24" name="Rectangle 63">
          <a:extLst>
            <a:ext uri="{FF2B5EF4-FFF2-40B4-BE49-F238E27FC236}">
              <a16:creationId xmlns:a16="http://schemas.microsoft.com/office/drawing/2014/main" id="{9BD94CD2-4CC4-4113-86EF-FEBCCA41FE04}"/>
            </a:ext>
          </a:extLst>
        </xdr:cNvPr>
        <xdr:cNvSpPr/>
      </xdr:nvSpPr>
      <xdr:spPr>
        <a:xfrm>
          <a:off x="10088223" y="6065480"/>
          <a:ext cx="3413339" cy="931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lang="pt-PT" sz="1400" b="0" i="0">
              <a:solidFill>
                <a:schemeClr val="bg1">
                  <a:lumMod val="50000"/>
                </a:schemeClr>
              </a:solidFill>
            </a:rPr>
            <a:t>Princípio 6 - Torne o novo código-fonte aberto</a:t>
          </a:r>
        </a:p>
        <a:p>
          <a:pPr algn="l"/>
          <a:endParaRPr lang="pt-PT" sz="1400" b="0" i="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23</xdr:col>
      <xdr:colOff>184727</xdr:colOff>
      <xdr:row>36</xdr:row>
      <xdr:rowOff>148774</xdr:rowOff>
    </xdr:from>
    <xdr:to>
      <xdr:col>28</xdr:col>
      <xdr:colOff>594890</xdr:colOff>
      <xdr:row>42</xdr:row>
      <xdr:rowOff>4934</xdr:rowOff>
    </xdr:to>
    <xdr:sp macro="" textlink="">
      <xdr:nvSpPr>
        <xdr:cNvPr id="80" name="Rectangle 61">
          <a:extLst>
            <a:ext uri="{FF2B5EF4-FFF2-40B4-BE49-F238E27FC236}">
              <a16:creationId xmlns:a16="http://schemas.microsoft.com/office/drawing/2014/main" id="{5EE406D9-AF7B-45D1-9673-6373DDC74176}"/>
            </a:ext>
          </a:extLst>
        </xdr:cNvPr>
        <xdr:cNvSpPr/>
      </xdr:nvSpPr>
      <xdr:spPr>
        <a:xfrm>
          <a:off x="13622821" y="6065480"/>
          <a:ext cx="3413340" cy="931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lang="pt-PT" sz="1400" b="0" i="0">
              <a:solidFill>
                <a:schemeClr val="bg1">
                  <a:lumMod val="50000"/>
                </a:schemeClr>
              </a:solidFill>
            </a:rPr>
            <a:t>Princípio 7 - Use standards abertos e plataformas comuns da Administração Pública</a:t>
          </a:r>
        </a:p>
      </xdr:txBody>
    </xdr:sp>
    <xdr:clientData/>
  </xdr:twoCellAnchor>
  <xdr:twoCellAnchor>
    <xdr:from>
      <xdr:col>12</xdr:col>
      <xdr:colOff>183379</xdr:colOff>
      <xdr:row>18</xdr:row>
      <xdr:rowOff>163081</xdr:rowOff>
    </xdr:from>
    <xdr:to>
      <xdr:col>12</xdr:col>
      <xdr:colOff>504523</xdr:colOff>
      <xdr:row>20</xdr:row>
      <xdr:rowOff>86019</xdr:rowOff>
    </xdr:to>
    <xdr:grpSp>
      <xdr:nvGrpSpPr>
        <xdr:cNvPr id="62" name="Group 61">
          <a:extLst>
            <a:ext uri="{FF2B5EF4-FFF2-40B4-BE49-F238E27FC236}">
              <a16:creationId xmlns:a16="http://schemas.microsoft.com/office/drawing/2014/main" id="{162C5AFC-453F-477E-859D-5CCD1771CE50}"/>
            </a:ext>
          </a:extLst>
        </xdr:cNvPr>
        <xdr:cNvGrpSpPr>
          <a:grpSpLocks noChangeAspect="1"/>
        </xdr:cNvGrpSpPr>
      </xdr:nvGrpSpPr>
      <xdr:grpSpPr bwMode="auto">
        <a:xfrm>
          <a:off x="7026139" y="3051061"/>
          <a:ext cx="321144" cy="288698"/>
          <a:chOff x="4479" y="1744"/>
          <a:chExt cx="427" cy="380"/>
        </a:xfrm>
        <a:solidFill>
          <a:srgbClr val="0902A2"/>
        </a:solidFill>
      </xdr:grpSpPr>
      <xdr:sp macro="" textlink="">
        <xdr:nvSpPr>
          <xdr:cNvPr id="63" name="Freeform 61">
            <a:extLst>
              <a:ext uri="{FF2B5EF4-FFF2-40B4-BE49-F238E27FC236}">
                <a16:creationId xmlns:a16="http://schemas.microsoft.com/office/drawing/2014/main" id="{DB5FCD53-31F0-4B2F-A1BD-6BE881991947}"/>
              </a:ext>
            </a:extLst>
          </xdr:cNvPr>
          <xdr:cNvSpPr>
            <a:spLocks noEditPoints="1"/>
          </xdr:cNvSpPr>
        </xdr:nvSpPr>
        <xdr:spPr bwMode="auto">
          <a:xfrm>
            <a:off x="4568" y="1744"/>
            <a:ext cx="338" cy="362"/>
          </a:xfrm>
          <a:custGeom>
            <a:avLst/>
            <a:gdLst>
              <a:gd name="T0" fmla="*/ 168 w 228"/>
              <a:gd name="T1" fmla="*/ 245 h 245"/>
              <a:gd name="T2" fmla="*/ 90 w 228"/>
              <a:gd name="T3" fmla="*/ 245 h 245"/>
              <a:gd name="T4" fmla="*/ 41 w 228"/>
              <a:gd name="T5" fmla="*/ 239 h 245"/>
              <a:gd name="T6" fmla="*/ 5 w 228"/>
              <a:gd name="T7" fmla="*/ 233 h 245"/>
              <a:gd name="T8" fmla="*/ 0 w 228"/>
              <a:gd name="T9" fmla="*/ 227 h 245"/>
              <a:gd name="T10" fmla="*/ 0 w 228"/>
              <a:gd name="T11" fmla="*/ 125 h 245"/>
              <a:gd name="T12" fmla="*/ 6 w 228"/>
              <a:gd name="T13" fmla="*/ 119 h 245"/>
              <a:gd name="T14" fmla="*/ 78 w 228"/>
              <a:gd name="T15" fmla="*/ 23 h 245"/>
              <a:gd name="T16" fmla="*/ 95 w 228"/>
              <a:gd name="T17" fmla="*/ 1 h 245"/>
              <a:gd name="T18" fmla="*/ 126 w 228"/>
              <a:gd name="T19" fmla="*/ 30 h 245"/>
              <a:gd name="T20" fmla="*/ 117 w 228"/>
              <a:gd name="T21" fmla="*/ 89 h 245"/>
              <a:gd name="T22" fmla="*/ 204 w 228"/>
              <a:gd name="T23" fmla="*/ 89 h 245"/>
              <a:gd name="T24" fmla="*/ 228 w 228"/>
              <a:gd name="T25" fmla="*/ 113 h 245"/>
              <a:gd name="T26" fmla="*/ 211 w 228"/>
              <a:gd name="T27" fmla="*/ 141 h 245"/>
              <a:gd name="T28" fmla="*/ 216 w 228"/>
              <a:gd name="T29" fmla="*/ 155 h 245"/>
              <a:gd name="T30" fmla="*/ 200 w 228"/>
              <a:gd name="T31" fmla="*/ 177 h 245"/>
              <a:gd name="T32" fmla="*/ 204 w 228"/>
              <a:gd name="T33" fmla="*/ 191 h 245"/>
              <a:gd name="T34" fmla="*/ 188 w 228"/>
              <a:gd name="T35" fmla="*/ 213 h 245"/>
              <a:gd name="T36" fmla="*/ 192 w 228"/>
              <a:gd name="T37" fmla="*/ 227 h 245"/>
              <a:gd name="T38" fmla="*/ 168 w 228"/>
              <a:gd name="T39" fmla="*/ 245 h 245"/>
              <a:gd name="T40" fmla="*/ 12 w 228"/>
              <a:gd name="T41" fmla="*/ 222 h 245"/>
              <a:gd name="T42" fmla="*/ 44 w 228"/>
              <a:gd name="T43" fmla="*/ 227 h 245"/>
              <a:gd name="T44" fmla="*/ 90 w 228"/>
              <a:gd name="T45" fmla="*/ 233 h 245"/>
              <a:gd name="T46" fmla="*/ 168 w 228"/>
              <a:gd name="T47" fmla="*/ 233 h 245"/>
              <a:gd name="T48" fmla="*/ 180 w 228"/>
              <a:gd name="T49" fmla="*/ 227 h 245"/>
              <a:gd name="T50" fmla="*/ 168 w 228"/>
              <a:gd name="T51" fmla="*/ 215 h 245"/>
              <a:gd name="T52" fmla="*/ 162 w 228"/>
              <a:gd name="T53" fmla="*/ 209 h 245"/>
              <a:gd name="T54" fmla="*/ 168 w 228"/>
              <a:gd name="T55" fmla="*/ 203 h 245"/>
              <a:gd name="T56" fmla="*/ 180 w 228"/>
              <a:gd name="T57" fmla="*/ 203 h 245"/>
              <a:gd name="T58" fmla="*/ 192 w 228"/>
              <a:gd name="T59" fmla="*/ 191 h 245"/>
              <a:gd name="T60" fmla="*/ 180 w 228"/>
              <a:gd name="T61" fmla="*/ 179 h 245"/>
              <a:gd name="T62" fmla="*/ 174 w 228"/>
              <a:gd name="T63" fmla="*/ 173 h 245"/>
              <a:gd name="T64" fmla="*/ 180 w 228"/>
              <a:gd name="T65" fmla="*/ 167 h 245"/>
              <a:gd name="T66" fmla="*/ 192 w 228"/>
              <a:gd name="T67" fmla="*/ 167 h 245"/>
              <a:gd name="T68" fmla="*/ 204 w 228"/>
              <a:gd name="T69" fmla="*/ 155 h 245"/>
              <a:gd name="T70" fmla="*/ 192 w 228"/>
              <a:gd name="T71" fmla="*/ 143 h 245"/>
              <a:gd name="T72" fmla="*/ 186 w 228"/>
              <a:gd name="T73" fmla="*/ 137 h 245"/>
              <a:gd name="T74" fmla="*/ 192 w 228"/>
              <a:gd name="T75" fmla="*/ 131 h 245"/>
              <a:gd name="T76" fmla="*/ 204 w 228"/>
              <a:gd name="T77" fmla="*/ 131 h 245"/>
              <a:gd name="T78" fmla="*/ 216 w 228"/>
              <a:gd name="T79" fmla="*/ 113 h 245"/>
              <a:gd name="T80" fmla="*/ 204 w 228"/>
              <a:gd name="T81" fmla="*/ 101 h 245"/>
              <a:gd name="T82" fmla="*/ 108 w 228"/>
              <a:gd name="T83" fmla="*/ 101 h 245"/>
              <a:gd name="T84" fmla="*/ 103 w 228"/>
              <a:gd name="T85" fmla="*/ 98 h 245"/>
              <a:gd name="T86" fmla="*/ 102 w 228"/>
              <a:gd name="T87" fmla="*/ 92 h 245"/>
              <a:gd name="T88" fmla="*/ 114 w 228"/>
              <a:gd name="T89" fmla="*/ 33 h 245"/>
              <a:gd name="T90" fmla="*/ 97 w 228"/>
              <a:gd name="T91" fmla="*/ 13 h 245"/>
              <a:gd name="T92" fmla="*/ 90 w 228"/>
              <a:gd name="T93" fmla="*/ 23 h 245"/>
              <a:gd name="T94" fmla="*/ 12 w 228"/>
              <a:gd name="T95" fmla="*/ 130 h 245"/>
              <a:gd name="T96" fmla="*/ 12 w 228"/>
              <a:gd name="T97" fmla="*/ 222 h 24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</a:cxnLst>
            <a:rect l="0" t="0" r="r" b="b"/>
            <a:pathLst>
              <a:path w="228" h="245">
                <a:moveTo>
                  <a:pt x="168" y="245"/>
                </a:moveTo>
                <a:cubicBezTo>
                  <a:pt x="90" y="245"/>
                  <a:pt x="90" y="245"/>
                  <a:pt x="90" y="245"/>
                </a:cubicBezTo>
                <a:cubicBezTo>
                  <a:pt x="68" y="245"/>
                  <a:pt x="57" y="242"/>
                  <a:pt x="41" y="239"/>
                </a:cubicBezTo>
                <a:cubicBezTo>
                  <a:pt x="32" y="237"/>
                  <a:pt x="21" y="235"/>
                  <a:pt x="5" y="233"/>
                </a:cubicBezTo>
                <a:cubicBezTo>
                  <a:pt x="2" y="232"/>
                  <a:pt x="0" y="230"/>
                  <a:pt x="0" y="227"/>
                </a:cubicBezTo>
                <a:cubicBezTo>
                  <a:pt x="0" y="125"/>
                  <a:pt x="0" y="125"/>
                  <a:pt x="0" y="125"/>
                </a:cubicBezTo>
                <a:cubicBezTo>
                  <a:pt x="0" y="121"/>
                  <a:pt x="3" y="119"/>
                  <a:pt x="6" y="119"/>
                </a:cubicBezTo>
                <a:cubicBezTo>
                  <a:pt x="31" y="119"/>
                  <a:pt x="78" y="68"/>
                  <a:pt x="78" y="23"/>
                </a:cubicBezTo>
                <a:cubicBezTo>
                  <a:pt x="78" y="12"/>
                  <a:pt x="85" y="3"/>
                  <a:pt x="95" y="1"/>
                </a:cubicBezTo>
                <a:cubicBezTo>
                  <a:pt x="106" y="0"/>
                  <a:pt x="119" y="6"/>
                  <a:pt x="126" y="30"/>
                </a:cubicBezTo>
                <a:cubicBezTo>
                  <a:pt x="130" y="47"/>
                  <a:pt x="122" y="75"/>
                  <a:pt x="117" y="89"/>
                </a:cubicBezTo>
                <a:cubicBezTo>
                  <a:pt x="204" y="89"/>
                  <a:pt x="204" y="89"/>
                  <a:pt x="204" y="89"/>
                </a:cubicBezTo>
                <a:cubicBezTo>
                  <a:pt x="217" y="89"/>
                  <a:pt x="228" y="100"/>
                  <a:pt x="228" y="113"/>
                </a:cubicBezTo>
                <a:cubicBezTo>
                  <a:pt x="228" y="122"/>
                  <a:pt x="222" y="136"/>
                  <a:pt x="211" y="141"/>
                </a:cubicBezTo>
                <a:cubicBezTo>
                  <a:pt x="214" y="145"/>
                  <a:pt x="216" y="150"/>
                  <a:pt x="216" y="155"/>
                </a:cubicBezTo>
                <a:cubicBezTo>
                  <a:pt x="216" y="165"/>
                  <a:pt x="209" y="174"/>
                  <a:pt x="200" y="177"/>
                </a:cubicBezTo>
                <a:cubicBezTo>
                  <a:pt x="202" y="181"/>
                  <a:pt x="204" y="186"/>
                  <a:pt x="204" y="191"/>
                </a:cubicBezTo>
                <a:cubicBezTo>
                  <a:pt x="204" y="201"/>
                  <a:pt x="197" y="210"/>
                  <a:pt x="188" y="213"/>
                </a:cubicBezTo>
                <a:cubicBezTo>
                  <a:pt x="190" y="217"/>
                  <a:pt x="192" y="222"/>
                  <a:pt x="192" y="227"/>
                </a:cubicBezTo>
                <a:cubicBezTo>
                  <a:pt x="192" y="239"/>
                  <a:pt x="184" y="245"/>
                  <a:pt x="168" y="245"/>
                </a:cubicBezTo>
                <a:close/>
                <a:moveTo>
                  <a:pt x="12" y="222"/>
                </a:moveTo>
                <a:cubicBezTo>
                  <a:pt x="25" y="224"/>
                  <a:pt x="35" y="226"/>
                  <a:pt x="44" y="227"/>
                </a:cubicBezTo>
                <a:cubicBezTo>
                  <a:pt x="59" y="231"/>
                  <a:pt x="69" y="233"/>
                  <a:pt x="90" y="233"/>
                </a:cubicBezTo>
                <a:cubicBezTo>
                  <a:pt x="168" y="233"/>
                  <a:pt x="168" y="233"/>
                  <a:pt x="168" y="233"/>
                </a:cubicBezTo>
                <a:cubicBezTo>
                  <a:pt x="180" y="233"/>
                  <a:pt x="180" y="230"/>
                  <a:pt x="180" y="227"/>
                </a:cubicBezTo>
                <a:cubicBezTo>
                  <a:pt x="180" y="220"/>
                  <a:pt x="174" y="215"/>
                  <a:pt x="168" y="215"/>
                </a:cubicBezTo>
                <a:cubicBezTo>
                  <a:pt x="165" y="215"/>
                  <a:pt x="162" y="212"/>
                  <a:pt x="162" y="209"/>
                </a:cubicBezTo>
                <a:cubicBezTo>
                  <a:pt x="162" y="205"/>
                  <a:pt x="165" y="203"/>
                  <a:pt x="168" y="203"/>
                </a:cubicBezTo>
                <a:cubicBezTo>
                  <a:pt x="180" y="203"/>
                  <a:pt x="180" y="203"/>
                  <a:pt x="180" y="203"/>
                </a:cubicBezTo>
                <a:cubicBezTo>
                  <a:pt x="186" y="203"/>
                  <a:pt x="192" y="197"/>
                  <a:pt x="192" y="191"/>
                </a:cubicBezTo>
                <a:cubicBezTo>
                  <a:pt x="192" y="184"/>
                  <a:pt x="186" y="179"/>
                  <a:pt x="180" y="179"/>
                </a:cubicBezTo>
                <a:cubicBezTo>
                  <a:pt x="177" y="179"/>
                  <a:pt x="174" y="176"/>
                  <a:pt x="174" y="173"/>
                </a:cubicBezTo>
                <a:cubicBezTo>
                  <a:pt x="174" y="169"/>
                  <a:pt x="177" y="167"/>
                  <a:pt x="180" y="167"/>
                </a:cubicBezTo>
                <a:cubicBezTo>
                  <a:pt x="192" y="167"/>
                  <a:pt x="192" y="167"/>
                  <a:pt x="192" y="167"/>
                </a:cubicBezTo>
                <a:cubicBezTo>
                  <a:pt x="198" y="167"/>
                  <a:pt x="204" y="161"/>
                  <a:pt x="204" y="155"/>
                </a:cubicBezTo>
                <a:cubicBezTo>
                  <a:pt x="204" y="148"/>
                  <a:pt x="198" y="143"/>
                  <a:pt x="192" y="143"/>
                </a:cubicBezTo>
                <a:cubicBezTo>
                  <a:pt x="189" y="143"/>
                  <a:pt x="186" y="140"/>
                  <a:pt x="186" y="137"/>
                </a:cubicBezTo>
                <a:cubicBezTo>
                  <a:pt x="186" y="133"/>
                  <a:pt x="189" y="131"/>
                  <a:pt x="192" y="131"/>
                </a:cubicBezTo>
                <a:cubicBezTo>
                  <a:pt x="204" y="131"/>
                  <a:pt x="204" y="131"/>
                  <a:pt x="204" y="131"/>
                </a:cubicBezTo>
                <a:cubicBezTo>
                  <a:pt x="210" y="131"/>
                  <a:pt x="216" y="120"/>
                  <a:pt x="216" y="113"/>
                </a:cubicBezTo>
                <a:cubicBezTo>
                  <a:pt x="216" y="106"/>
                  <a:pt x="210" y="101"/>
                  <a:pt x="204" y="101"/>
                </a:cubicBezTo>
                <a:cubicBezTo>
                  <a:pt x="108" y="101"/>
                  <a:pt x="108" y="101"/>
                  <a:pt x="108" y="101"/>
                </a:cubicBezTo>
                <a:cubicBezTo>
                  <a:pt x="106" y="101"/>
                  <a:pt x="104" y="100"/>
                  <a:pt x="103" y="98"/>
                </a:cubicBezTo>
                <a:cubicBezTo>
                  <a:pt x="102" y="96"/>
                  <a:pt x="102" y="94"/>
                  <a:pt x="102" y="92"/>
                </a:cubicBezTo>
                <a:cubicBezTo>
                  <a:pt x="107" y="81"/>
                  <a:pt x="119" y="49"/>
                  <a:pt x="114" y="33"/>
                </a:cubicBezTo>
                <a:cubicBezTo>
                  <a:pt x="110" y="18"/>
                  <a:pt x="102" y="12"/>
                  <a:pt x="97" y="13"/>
                </a:cubicBezTo>
                <a:cubicBezTo>
                  <a:pt x="93" y="14"/>
                  <a:pt x="90" y="18"/>
                  <a:pt x="90" y="23"/>
                </a:cubicBezTo>
                <a:cubicBezTo>
                  <a:pt x="90" y="70"/>
                  <a:pt x="45" y="124"/>
                  <a:pt x="12" y="130"/>
                </a:cubicBezTo>
                <a:lnTo>
                  <a:pt x="12" y="222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0" lang="en-AU" sz="1800" b="0" i="0" u="none" strike="noStrike" kern="0" cap="none" spc="0" normalizeH="0" baseline="0">
              <a:ln>
                <a:noFill/>
              </a:ln>
              <a:solidFill>
                <a:schemeClr val="tx2"/>
              </a:solidFill>
              <a:effectLst/>
              <a:uLnTx/>
              <a:uFillTx/>
              <a:cs typeface="Arial" charset="0"/>
            </a:endParaRPr>
          </a:p>
        </xdr:txBody>
      </xdr:sp>
      <xdr:sp macro="" textlink="">
        <xdr:nvSpPr>
          <xdr:cNvPr id="64" name="Freeform 62">
            <a:extLst>
              <a:ext uri="{FF2B5EF4-FFF2-40B4-BE49-F238E27FC236}">
                <a16:creationId xmlns:a16="http://schemas.microsoft.com/office/drawing/2014/main" id="{B0A2EE39-914A-4B6B-BBD8-03F0EB964E5C}"/>
              </a:ext>
            </a:extLst>
          </xdr:cNvPr>
          <xdr:cNvSpPr>
            <a:spLocks noEditPoints="1"/>
          </xdr:cNvSpPr>
        </xdr:nvSpPr>
        <xdr:spPr bwMode="auto">
          <a:xfrm>
            <a:off x="4479" y="1894"/>
            <a:ext cx="107" cy="230"/>
          </a:xfrm>
          <a:custGeom>
            <a:avLst/>
            <a:gdLst>
              <a:gd name="T0" fmla="*/ 66 w 72"/>
              <a:gd name="T1" fmla="*/ 156 h 156"/>
              <a:gd name="T2" fmla="*/ 6 w 72"/>
              <a:gd name="T3" fmla="*/ 156 h 156"/>
              <a:gd name="T4" fmla="*/ 0 w 72"/>
              <a:gd name="T5" fmla="*/ 150 h 156"/>
              <a:gd name="T6" fmla="*/ 0 w 72"/>
              <a:gd name="T7" fmla="*/ 6 h 156"/>
              <a:gd name="T8" fmla="*/ 6 w 72"/>
              <a:gd name="T9" fmla="*/ 0 h 156"/>
              <a:gd name="T10" fmla="*/ 66 w 72"/>
              <a:gd name="T11" fmla="*/ 0 h 156"/>
              <a:gd name="T12" fmla="*/ 72 w 72"/>
              <a:gd name="T13" fmla="*/ 6 h 156"/>
              <a:gd name="T14" fmla="*/ 72 w 72"/>
              <a:gd name="T15" fmla="*/ 150 h 156"/>
              <a:gd name="T16" fmla="*/ 66 w 72"/>
              <a:gd name="T17" fmla="*/ 156 h 156"/>
              <a:gd name="T18" fmla="*/ 12 w 72"/>
              <a:gd name="T19" fmla="*/ 144 h 156"/>
              <a:gd name="T20" fmla="*/ 60 w 72"/>
              <a:gd name="T21" fmla="*/ 144 h 156"/>
              <a:gd name="T22" fmla="*/ 60 w 72"/>
              <a:gd name="T23" fmla="*/ 12 h 156"/>
              <a:gd name="T24" fmla="*/ 12 w 72"/>
              <a:gd name="T25" fmla="*/ 12 h 156"/>
              <a:gd name="T26" fmla="*/ 12 w 72"/>
              <a:gd name="T27" fmla="*/ 144 h 1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</a:cxnLst>
            <a:rect l="0" t="0" r="r" b="b"/>
            <a:pathLst>
              <a:path w="72" h="156">
                <a:moveTo>
                  <a:pt x="66" y="156"/>
                </a:moveTo>
                <a:cubicBezTo>
                  <a:pt x="6" y="156"/>
                  <a:pt x="6" y="156"/>
                  <a:pt x="6" y="156"/>
                </a:cubicBezTo>
                <a:cubicBezTo>
                  <a:pt x="3" y="156"/>
                  <a:pt x="0" y="153"/>
                  <a:pt x="0" y="150"/>
                </a:cubicBezTo>
                <a:cubicBezTo>
                  <a:pt x="0" y="6"/>
                  <a:pt x="0" y="6"/>
                  <a:pt x="0" y="6"/>
                </a:cubicBezTo>
                <a:cubicBezTo>
                  <a:pt x="0" y="2"/>
                  <a:pt x="3" y="0"/>
                  <a:pt x="6" y="0"/>
                </a:cubicBezTo>
                <a:cubicBezTo>
                  <a:pt x="66" y="0"/>
                  <a:pt x="66" y="0"/>
                  <a:pt x="66" y="0"/>
                </a:cubicBezTo>
                <a:cubicBezTo>
                  <a:pt x="69" y="0"/>
                  <a:pt x="72" y="2"/>
                  <a:pt x="72" y="6"/>
                </a:cubicBezTo>
                <a:cubicBezTo>
                  <a:pt x="72" y="150"/>
                  <a:pt x="72" y="150"/>
                  <a:pt x="72" y="150"/>
                </a:cubicBezTo>
                <a:cubicBezTo>
                  <a:pt x="72" y="153"/>
                  <a:pt x="69" y="156"/>
                  <a:pt x="66" y="156"/>
                </a:cubicBezTo>
                <a:close/>
                <a:moveTo>
                  <a:pt x="12" y="144"/>
                </a:moveTo>
                <a:cubicBezTo>
                  <a:pt x="60" y="144"/>
                  <a:pt x="60" y="144"/>
                  <a:pt x="60" y="144"/>
                </a:cubicBezTo>
                <a:cubicBezTo>
                  <a:pt x="60" y="12"/>
                  <a:pt x="60" y="12"/>
                  <a:pt x="60" y="12"/>
                </a:cubicBezTo>
                <a:cubicBezTo>
                  <a:pt x="12" y="12"/>
                  <a:pt x="12" y="12"/>
                  <a:pt x="12" y="12"/>
                </a:cubicBezTo>
                <a:lnTo>
                  <a:pt x="12" y="144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0" lang="en-AU" sz="1800" b="0" i="0" u="none" strike="noStrike" kern="0" cap="none" spc="0" normalizeH="0" baseline="0">
              <a:ln>
                <a:noFill/>
              </a:ln>
              <a:solidFill>
                <a:schemeClr val="tx2"/>
              </a:solidFill>
              <a:effectLst/>
              <a:uLnTx/>
              <a:uFillTx/>
              <a:cs typeface="Arial" charset="0"/>
            </a:endParaRPr>
          </a:p>
        </xdr:txBody>
      </xdr:sp>
      <xdr:sp macro="" textlink="">
        <xdr:nvSpPr>
          <xdr:cNvPr id="65" name="Oval 64">
            <a:extLst>
              <a:ext uri="{FF2B5EF4-FFF2-40B4-BE49-F238E27FC236}">
                <a16:creationId xmlns:a16="http://schemas.microsoft.com/office/drawing/2014/main" id="{D64CCD2D-FB26-4E5D-BDD8-7CFB87E79547}"/>
              </a:ext>
            </a:extLst>
          </xdr:cNvPr>
          <xdr:cNvSpPr>
            <a:spLocks noChangeArrowheads="1"/>
          </xdr:cNvSpPr>
        </xdr:nvSpPr>
        <xdr:spPr bwMode="auto">
          <a:xfrm>
            <a:off x="4533" y="2071"/>
            <a:ext cx="17" cy="18"/>
          </a:xfrm>
          <a:prstGeom prst="ellipse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0" lang="en-AU" sz="1800" b="0" i="0" u="none" strike="noStrike" kern="0" cap="none" spc="0" normalizeH="0" baseline="0">
              <a:ln>
                <a:noFill/>
              </a:ln>
              <a:solidFill>
                <a:schemeClr val="tx2"/>
              </a:solidFill>
              <a:effectLst/>
              <a:uLnTx/>
              <a:uFillTx/>
              <a:cs typeface="Arial" charset="0"/>
            </a:endParaRPr>
          </a:p>
        </xdr:txBody>
      </xdr:sp>
    </xdr:grpSp>
    <xdr:clientData/>
  </xdr:twoCellAnchor>
  <xdr:twoCellAnchor>
    <xdr:from>
      <xdr:col>25</xdr:col>
      <xdr:colOff>169500</xdr:colOff>
      <xdr:row>19</xdr:row>
      <xdr:rowOff>39334</xdr:rowOff>
    </xdr:from>
    <xdr:to>
      <xdr:col>25</xdr:col>
      <xdr:colOff>493096</xdr:colOff>
      <xdr:row>20</xdr:row>
      <xdr:rowOff>140481</xdr:rowOff>
    </xdr:to>
    <xdr:grpSp>
      <xdr:nvGrpSpPr>
        <xdr:cNvPr id="66" name="Group 65">
          <a:extLst>
            <a:ext uri="{FF2B5EF4-FFF2-40B4-BE49-F238E27FC236}">
              <a16:creationId xmlns:a16="http://schemas.microsoft.com/office/drawing/2014/main" id="{44D7AF42-F61C-4017-8C8C-DFEF643D977D}"/>
            </a:ext>
          </a:extLst>
        </xdr:cNvPr>
        <xdr:cNvGrpSpPr>
          <a:grpSpLocks noChangeAspect="1"/>
        </xdr:cNvGrpSpPr>
      </xdr:nvGrpSpPr>
      <xdr:grpSpPr bwMode="auto">
        <a:xfrm>
          <a:off x="14838000" y="3110194"/>
          <a:ext cx="323596" cy="284027"/>
          <a:chOff x="2403" y="1749"/>
          <a:chExt cx="426" cy="372"/>
        </a:xfrm>
        <a:solidFill>
          <a:srgbClr val="0902A2"/>
        </a:solidFill>
      </xdr:grpSpPr>
      <xdr:sp macro="" textlink="">
        <xdr:nvSpPr>
          <xdr:cNvPr id="67" name="Freeform 51">
            <a:extLst>
              <a:ext uri="{FF2B5EF4-FFF2-40B4-BE49-F238E27FC236}">
                <a16:creationId xmlns:a16="http://schemas.microsoft.com/office/drawing/2014/main" id="{B3A10AF2-6404-4EC5-A47F-D53AE98D4FE1}"/>
              </a:ext>
            </a:extLst>
          </xdr:cNvPr>
          <xdr:cNvSpPr>
            <a:spLocks noEditPoints="1"/>
          </xdr:cNvSpPr>
        </xdr:nvSpPr>
        <xdr:spPr bwMode="auto">
          <a:xfrm>
            <a:off x="2403" y="1749"/>
            <a:ext cx="337" cy="372"/>
          </a:xfrm>
          <a:custGeom>
            <a:avLst/>
            <a:gdLst>
              <a:gd name="T0" fmla="*/ 131 w 228"/>
              <a:gd name="T1" fmla="*/ 252 h 252"/>
              <a:gd name="T2" fmla="*/ 103 w 228"/>
              <a:gd name="T3" fmla="*/ 222 h 252"/>
              <a:gd name="T4" fmla="*/ 112 w 228"/>
              <a:gd name="T5" fmla="*/ 156 h 252"/>
              <a:gd name="T6" fmla="*/ 24 w 228"/>
              <a:gd name="T7" fmla="*/ 156 h 252"/>
              <a:gd name="T8" fmla="*/ 0 w 228"/>
              <a:gd name="T9" fmla="*/ 132 h 252"/>
              <a:gd name="T10" fmla="*/ 17 w 228"/>
              <a:gd name="T11" fmla="*/ 110 h 252"/>
              <a:gd name="T12" fmla="*/ 12 w 228"/>
              <a:gd name="T13" fmla="*/ 96 h 252"/>
              <a:gd name="T14" fmla="*/ 29 w 228"/>
              <a:gd name="T15" fmla="*/ 74 h 252"/>
              <a:gd name="T16" fmla="*/ 24 w 228"/>
              <a:gd name="T17" fmla="*/ 60 h 252"/>
              <a:gd name="T18" fmla="*/ 41 w 228"/>
              <a:gd name="T19" fmla="*/ 38 h 252"/>
              <a:gd name="T20" fmla="*/ 36 w 228"/>
              <a:gd name="T21" fmla="*/ 24 h 252"/>
              <a:gd name="T22" fmla="*/ 60 w 228"/>
              <a:gd name="T23" fmla="*/ 0 h 252"/>
              <a:gd name="T24" fmla="*/ 138 w 228"/>
              <a:gd name="T25" fmla="*/ 0 h 252"/>
              <a:gd name="T26" fmla="*/ 182 w 228"/>
              <a:gd name="T27" fmla="*/ 9 h 252"/>
              <a:gd name="T28" fmla="*/ 223 w 228"/>
              <a:gd name="T29" fmla="*/ 21 h 252"/>
              <a:gd name="T30" fmla="*/ 228 w 228"/>
              <a:gd name="T31" fmla="*/ 27 h 252"/>
              <a:gd name="T32" fmla="*/ 228 w 228"/>
              <a:gd name="T33" fmla="*/ 129 h 252"/>
              <a:gd name="T34" fmla="*/ 222 w 228"/>
              <a:gd name="T35" fmla="*/ 135 h 252"/>
              <a:gd name="T36" fmla="*/ 150 w 228"/>
              <a:gd name="T37" fmla="*/ 231 h 252"/>
              <a:gd name="T38" fmla="*/ 134 w 228"/>
              <a:gd name="T39" fmla="*/ 252 h 252"/>
              <a:gd name="T40" fmla="*/ 131 w 228"/>
              <a:gd name="T41" fmla="*/ 252 h 252"/>
              <a:gd name="T42" fmla="*/ 24 w 228"/>
              <a:gd name="T43" fmla="*/ 120 h 252"/>
              <a:gd name="T44" fmla="*/ 12 w 228"/>
              <a:gd name="T45" fmla="*/ 132 h 252"/>
              <a:gd name="T46" fmla="*/ 24 w 228"/>
              <a:gd name="T47" fmla="*/ 144 h 252"/>
              <a:gd name="T48" fmla="*/ 120 w 228"/>
              <a:gd name="T49" fmla="*/ 144 h 252"/>
              <a:gd name="T50" fmla="*/ 125 w 228"/>
              <a:gd name="T51" fmla="*/ 147 h 252"/>
              <a:gd name="T52" fmla="*/ 126 w 228"/>
              <a:gd name="T53" fmla="*/ 152 h 252"/>
              <a:gd name="T54" fmla="*/ 114 w 228"/>
              <a:gd name="T55" fmla="*/ 219 h 252"/>
              <a:gd name="T56" fmla="*/ 132 w 228"/>
              <a:gd name="T57" fmla="*/ 240 h 252"/>
              <a:gd name="T58" fmla="*/ 138 w 228"/>
              <a:gd name="T59" fmla="*/ 231 h 252"/>
              <a:gd name="T60" fmla="*/ 216 w 228"/>
              <a:gd name="T61" fmla="*/ 123 h 252"/>
              <a:gd name="T62" fmla="*/ 216 w 228"/>
              <a:gd name="T63" fmla="*/ 32 h 252"/>
              <a:gd name="T64" fmla="*/ 178 w 228"/>
              <a:gd name="T65" fmla="*/ 21 h 252"/>
              <a:gd name="T66" fmla="*/ 138 w 228"/>
              <a:gd name="T67" fmla="*/ 12 h 252"/>
              <a:gd name="T68" fmla="*/ 60 w 228"/>
              <a:gd name="T69" fmla="*/ 12 h 252"/>
              <a:gd name="T70" fmla="*/ 48 w 228"/>
              <a:gd name="T71" fmla="*/ 24 h 252"/>
              <a:gd name="T72" fmla="*/ 60 w 228"/>
              <a:gd name="T73" fmla="*/ 36 h 252"/>
              <a:gd name="T74" fmla="*/ 66 w 228"/>
              <a:gd name="T75" fmla="*/ 42 h 252"/>
              <a:gd name="T76" fmla="*/ 60 w 228"/>
              <a:gd name="T77" fmla="*/ 48 h 252"/>
              <a:gd name="T78" fmla="*/ 48 w 228"/>
              <a:gd name="T79" fmla="*/ 48 h 252"/>
              <a:gd name="T80" fmla="*/ 36 w 228"/>
              <a:gd name="T81" fmla="*/ 60 h 252"/>
              <a:gd name="T82" fmla="*/ 48 w 228"/>
              <a:gd name="T83" fmla="*/ 72 h 252"/>
              <a:gd name="T84" fmla="*/ 54 w 228"/>
              <a:gd name="T85" fmla="*/ 78 h 252"/>
              <a:gd name="T86" fmla="*/ 48 w 228"/>
              <a:gd name="T87" fmla="*/ 84 h 252"/>
              <a:gd name="T88" fmla="*/ 36 w 228"/>
              <a:gd name="T89" fmla="*/ 84 h 252"/>
              <a:gd name="T90" fmla="*/ 24 w 228"/>
              <a:gd name="T91" fmla="*/ 96 h 252"/>
              <a:gd name="T92" fmla="*/ 36 w 228"/>
              <a:gd name="T93" fmla="*/ 108 h 252"/>
              <a:gd name="T94" fmla="*/ 42 w 228"/>
              <a:gd name="T95" fmla="*/ 114 h 252"/>
              <a:gd name="T96" fmla="*/ 36 w 228"/>
              <a:gd name="T97" fmla="*/ 120 h 252"/>
              <a:gd name="T98" fmla="*/ 24 w 228"/>
              <a:gd name="T99" fmla="*/ 120 h 25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</a:cxnLst>
            <a:rect l="0" t="0" r="r" b="b"/>
            <a:pathLst>
              <a:path w="228" h="252">
                <a:moveTo>
                  <a:pt x="131" y="252"/>
                </a:moveTo>
                <a:cubicBezTo>
                  <a:pt x="121" y="252"/>
                  <a:pt x="109" y="244"/>
                  <a:pt x="103" y="222"/>
                </a:cubicBezTo>
                <a:cubicBezTo>
                  <a:pt x="98" y="205"/>
                  <a:pt x="107" y="172"/>
                  <a:pt x="112" y="156"/>
                </a:cubicBezTo>
                <a:cubicBezTo>
                  <a:pt x="24" y="156"/>
                  <a:pt x="24" y="156"/>
                  <a:pt x="24" y="156"/>
                </a:cubicBezTo>
                <a:cubicBezTo>
                  <a:pt x="11" y="156"/>
                  <a:pt x="0" y="146"/>
                  <a:pt x="0" y="132"/>
                </a:cubicBezTo>
                <a:cubicBezTo>
                  <a:pt x="0" y="122"/>
                  <a:pt x="7" y="113"/>
                  <a:pt x="17" y="110"/>
                </a:cubicBezTo>
                <a:cubicBezTo>
                  <a:pt x="14" y="106"/>
                  <a:pt x="12" y="101"/>
                  <a:pt x="12" y="96"/>
                </a:cubicBezTo>
                <a:cubicBezTo>
                  <a:pt x="12" y="86"/>
                  <a:pt x="19" y="77"/>
                  <a:pt x="29" y="74"/>
                </a:cubicBezTo>
                <a:cubicBezTo>
                  <a:pt x="26" y="70"/>
                  <a:pt x="24" y="65"/>
                  <a:pt x="24" y="60"/>
                </a:cubicBezTo>
                <a:cubicBezTo>
                  <a:pt x="24" y="50"/>
                  <a:pt x="31" y="41"/>
                  <a:pt x="41" y="38"/>
                </a:cubicBezTo>
                <a:cubicBezTo>
                  <a:pt x="38" y="34"/>
                  <a:pt x="36" y="29"/>
                  <a:pt x="36" y="24"/>
                </a:cubicBezTo>
                <a:cubicBezTo>
                  <a:pt x="36" y="11"/>
                  <a:pt x="47" y="0"/>
                  <a:pt x="60" y="0"/>
                </a:cubicBezTo>
                <a:cubicBezTo>
                  <a:pt x="138" y="0"/>
                  <a:pt x="138" y="0"/>
                  <a:pt x="138" y="0"/>
                </a:cubicBezTo>
                <a:cubicBezTo>
                  <a:pt x="158" y="0"/>
                  <a:pt x="170" y="5"/>
                  <a:pt x="182" y="9"/>
                </a:cubicBezTo>
                <a:cubicBezTo>
                  <a:pt x="192" y="13"/>
                  <a:pt x="204" y="18"/>
                  <a:pt x="223" y="21"/>
                </a:cubicBezTo>
                <a:cubicBezTo>
                  <a:pt x="226" y="21"/>
                  <a:pt x="228" y="24"/>
                  <a:pt x="228" y="27"/>
                </a:cubicBezTo>
                <a:cubicBezTo>
                  <a:pt x="228" y="129"/>
                  <a:pt x="228" y="129"/>
                  <a:pt x="228" y="129"/>
                </a:cubicBezTo>
                <a:cubicBezTo>
                  <a:pt x="228" y="132"/>
                  <a:pt x="226" y="135"/>
                  <a:pt x="222" y="135"/>
                </a:cubicBezTo>
                <a:cubicBezTo>
                  <a:pt x="197" y="135"/>
                  <a:pt x="150" y="184"/>
                  <a:pt x="150" y="231"/>
                </a:cubicBezTo>
                <a:cubicBezTo>
                  <a:pt x="150" y="242"/>
                  <a:pt x="143" y="250"/>
                  <a:pt x="134" y="252"/>
                </a:cubicBezTo>
                <a:cubicBezTo>
                  <a:pt x="133" y="252"/>
                  <a:pt x="132" y="252"/>
                  <a:pt x="131" y="252"/>
                </a:cubicBezTo>
                <a:close/>
                <a:moveTo>
                  <a:pt x="24" y="120"/>
                </a:moveTo>
                <a:cubicBezTo>
                  <a:pt x="18" y="120"/>
                  <a:pt x="12" y="126"/>
                  <a:pt x="12" y="132"/>
                </a:cubicBezTo>
                <a:cubicBezTo>
                  <a:pt x="12" y="139"/>
                  <a:pt x="18" y="144"/>
                  <a:pt x="24" y="144"/>
                </a:cubicBezTo>
                <a:cubicBezTo>
                  <a:pt x="120" y="144"/>
                  <a:pt x="120" y="144"/>
                  <a:pt x="120" y="144"/>
                </a:cubicBezTo>
                <a:cubicBezTo>
                  <a:pt x="122" y="144"/>
                  <a:pt x="124" y="145"/>
                  <a:pt x="125" y="147"/>
                </a:cubicBezTo>
                <a:cubicBezTo>
                  <a:pt x="126" y="149"/>
                  <a:pt x="127" y="151"/>
                  <a:pt x="126" y="152"/>
                </a:cubicBezTo>
                <a:cubicBezTo>
                  <a:pt x="121" y="166"/>
                  <a:pt x="110" y="203"/>
                  <a:pt x="114" y="219"/>
                </a:cubicBezTo>
                <a:cubicBezTo>
                  <a:pt x="119" y="235"/>
                  <a:pt x="126" y="241"/>
                  <a:pt x="132" y="240"/>
                </a:cubicBezTo>
                <a:cubicBezTo>
                  <a:pt x="136" y="239"/>
                  <a:pt x="138" y="236"/>
                  <a:pt x="138" y="231"/>
                </a:cubicBezTo>
                <a:cubicBezTo>
                  <a:pt x="138" y="182"/>
                  <a:pt x="183" y="129"/>
                  <a:pt x="216" y="123"/>
                </a:cubicBezTo>
                <a:cubicBezTo>
                  <a:pt x="216" y="32"/>
                  <a:pt x="216" y="32"/>
                  <a:pt x="216" y="32"/>
                </a:cubicBezTo>
                <a:cubicBezTo>
                  <a:pt x="199" y="29"/>
                  <a:pt x="188" y="25"/>
                  <a:pt x="178" y="21"/>
                </a:cubicBezTo>
                <a:cubicBezTo>
                  <a:pt x="165" y="16"/>
                  <a:pt x="156" y="12"/>
                  <a:pt x="138" y="12"/>
                </a:cubicBezTo>
                <a:cubicBezTo>
                  <a:pt x="60" y="12"/>
                  <a:pt x="60" y="12"/>
                  <a:pt x="60" y="12"/>
                </a:cubicBezTo>
                <a:cubicBezTo>
                  <a:pt x="54" y="12"/>
                  <a:pt x="48" y="18"/>
                  <a:pt x="48" y="24"/>
                </a:cubicBezTo>
                <a:cubicBezTo>
                  <a:pt x="48" y="31"/>
                  <a:pt x="54" y="36"/>
                  <a:pt x="60" y="36"/>
                </a:cubicBezTo>
                <a:cubicBezTo>
                  <a:pt x="64" y="36"/>
                  <a:pt x="66" y="39"/>
                  <a:pt x="66" y="42"/>
                </a:cubicBezTo>
                <a:cubicBezTo>
                  <a:pt x="66" y="46"/>
                  <a:pt x="64" y="48"/>
                  <a:pt x="60" y="48"/>
                </a:cubicBezTo>
                <a:cubicBezTo>
                  <a:pt x="48" y="48"/>
                  <a:pt x="48" y="48"/>
                  <a:pt x="48" y="48"/>
                </a:cubicBezTo>
                <a:cubicBezTo>
                  <a:pt x="42" y="48"/>
                  <a:pt x="36" y="54"/>
                  <a:pt x="36" y="60"/>
                </a:cubicBezTo>
                <a:cubicBezTo>
                  <a:pt x="36" y="67"/>
                  <a:pt x="42" y="72"/>
                  <a:pt x="48" y="72"/>
                </a:cubicBezTo>
                <a:cubicBezTo>
                  <a:pt x="52" y="72"/>
                  <a:pt x="54" y="75"/>
                  <a:pt x="54" y="78"/>
                </a:cubicBezTo>
                <a:cubicBezTo>
                  <a:pt x="54" y="82"/>
                  <a:pt x="52" y="84"/>
                  <a:pt x="48" y="84"/>
                </a:cubicBezTo>
                <a:cubicBezTo>
                  <a:pt x="36" y="84"/>
                  <a:pt x="36" y="84"/>
                  <a:pt x="36" y="84"/>
                </a:cubicBezTo>
                <a:cubicBezTo>
                  <a:pt x="30" y="84"/>
                  <a:pt x="24" y="90"/>
                  <a:pt x="24" y="96"/>
                </a:cubicBezTo>
                <a:cubicBezTo>
                  <a:pt x="24" y="103"/>
                  <a:pt x="30" y="108"/>
                  <a:pt x="36" y="108"/>
                </a:cubicBezTo>
                <a:cubicBezTo>
                  <a:pt x="40" y="108"/>
                  <a:pt x="42" y="111"/>
                  <a:pt x="42" y="114"/>
                </a:cubicBezTo>
                <a:cubicBezTo>
                  <a:pt x="42" y="118"/>
                  <a:pt x="40" y="120"/>
                  <a:pt x="36" y="120"/>
                </a:cubicBezTo>
                <a:lnTo>
                  <a:pt x="24" y="12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0" lang="en-AU" sz="1800" b="0" i="0" u="none" strike="noStrike" kern="0" cap="none" spc="0" normalizeH="0" baseline="0">
              <a:ln>
                <a:noFill/>
              </a:ln>
              <a:solidFill>
                <a:schemeClr val="tx2"/>
              </a:solidFill>
              <a:effectLst/>
              <a:uLnTx/>
              <a:uFillTx/>
              <a:cs typeface="Arial" charset="0"/>
            </a:endParaRPr>
          </a:p>
        </xdr:txBody>
      </xdr:sp>
      <xdr:sp macro="" textlink="">
        <xdr:nvSpPr>
          <xdr:cNvPr id="68" name="Freeform 52">
            <a:extLst>
              <a:ext uri="{FF2B5EF4-FFF2-40B4-BE49-F238E27FC236}">
                <a16:creationId xmlns:a16="http://schemas.microsoft.com/office/drawing/2014/main" id="{880AB5C7-3DF1-471D-B22C-ED008580B02F}"/>
              </a:ext>
            </a:extLst>
          </xdr:cNvPr>
          <xdr:cNvSpPr>
            <a:spLocks noEditPoints="1"/>
          </xdr:cNvSpPr>
        </xdr:nvSpPr>
        <xdr:spPr bwMode="auto">
          <a:xfrm>
            <a:off x="2723" y="1749"/>
            <a:ext cx="106" cy="230"/>
          </a:xfrm>
          <a:custGeom>
            <a:avLst/>
            <a:gdLst>
              <a:gd name="T0" fmla="*/ 66 w 72"/>
              <a:gd name="T1" fmla="*/ 156 h 156"/>
              <a:gd name="T2" fmla="*/ 6 w 72"/>
              <a:gd name="T3" fmla="*/ 156 h 156"/>
              <a:gd name="T4" fmla="*/ 0 w 72"/>
              <a:gd name="T5" fmla="*/ 150 h 156"/>
              <a:gd name="T6" fmla="*/ 0 w 72"/>
              <a:gd name="T7" fmla="*/ 6 h 156"/>
              <a:gd name="T8" fmla="*/ 6 w 72"/>
              <a:gd name="T9" fmla="*/ 0 h 156"/>
              <a:gd name="T10" fmla="*/ 66 w 72"/>
              <a:gd name="T11" fmla="*/ 0 h 156"/>
              <a:gd name="T12" fmla="*/ 72 w 72"/>
              <a:gd name="T13" fmla="*/ 6 h 156"/>
              <a:gd name="T14" fmla="*/ 72 w 72"/>
              <a:gd name="T15" fmla="*/ 150 h 156"/>
              <a:gd name="T16" fmla="*/ 66 w 72"/>
              <a:gd name="T17" fmla="*/ 156 h 156"/>
              <a:gd name="T18" fmla="*/ 12 w 72"/>
              <a:gd name="T19" fmla="*/ 144 h 156"/>
              <a:gd name="T20" fmla="*/ 60 w 72"/>
              <a:gd name="T21" fmla="*/ 144 h 156"/>
              <a:gd name="T22" fmla="*/ 60 w 72"/>
              <a:gd name="T23" fmla="*/ 12 h 156"/>
              <a:gd name="T24" fmla="*/ 12 w 72"/>
              <a:gd name="T25" fmla="*/ 12 h 156"/>
              <a:gd name="T26" fmla="*/ 12 w 72"/>
              <a:gd name="T27" fmla="*/ 144 h 1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</a:cxnLst>
            <a:rect l="0" t="0" r="r" b="b"/>
            <a:pathLst>
              <a:path w="72" h="156">
                <a:moveTo>
                  <a:pt x="66" y="156"/>
                </a:moveTo>
                <a:cubicBezTo>
                  <a:pt x="6" y="156"/>
                  <a:pt x="6" y="156"/>
                  <a:pt x="6" y="156"/>
                </a:cubicBezTo>
                <a:cubicBezTo>
                  <a:pt x="3" y="156"/>
                  <a:pt x="0" y="153"/>
                  <a:pt x="0" y="150"/>
                </a:cubicBezTo>
                <a:cubicBezTo>
                  <a:pt x="0" y="6"/>
                  <a:pt x="0" y="6"/>
                  <a:pt x="0" y="6"/>
                </a:cubicBezTo>
                <a:cubicBezTo>
                  <a:pt x="0" y="3"/>
                  <a:pt x="3" y="0"/>
                  <a:pt x="6" y="0"/>
                </a:cubicBezTo>
                <a:cubicBezTo>
                  <a:pt x="66" y="0"/>
                  <a:pt x="66" y="0"/>
                  <a:pt x="66" y="0"/>
                </a:cubicBezTo>
                <a:cubicBezTo>
                  <a:pt x="70" y="0"/>
                  <a:pt x="72" y="3"/>
                  <a:pt x="72" y="6"/>
                </a:cubicBezTo>
                <a:cubicBezTo>
                  <a:pt x="72" y="150"/>
                  <a:pt x="72" y="150"/>
                  <a:pt x="72" y="150"/>
                </a:cubicBezTo>
                <a:cubicBezTo>
                  <a:pt x="72" y="153"/>
                  <a:pt x="70" y="156"/>
                  <a:pt x="66" y="156"/>
                </a:cubicBezTo>
                <a:close/>
                <a:moveTo>
                  <a:pt x="12" y="144"/>
                </a:moveTo>
                <a:cubicBezTo>
                  <a:pt x="60" y="144"/>
                  <a:pt x="60" y="144"/>
                  <a:pt x="60" y="144"/>
                </a:cubicBezTo>
                <a:cubicBezTo>
                  <a:pt x="60" y="12"/>
                  <a:pt x="60" y="12"/>
                  <a:pt x="60" y="12"/>
                </a:cubicBezTo>
                <a:cubicBezTo>
                  <a:pt x="12" y="12"/>
                  <a:pt x="12" y="12"/>
                  <a:pt x="12" y="12"/>
                </a:cubicBezTo>
                <a:lnTo>
                  <a:pt x="12" y="144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0" lang="en-AU" sz="1800" b="0" i="0" u="none" strike="noStrike" kern="0" cap="none" spc="0" normalizeH="0" baseline="0">
              <a:ln>
                <a:noFill/>
              </a:ln>
              <a:solidFill>
                <a:schemeClr val="tx2"/>
              </a:solidFill>
              <a:effectLst/>
              <a:uLnTx/>
              <a:uFillTx/>
              <a:cs typeface="Arial" charset="0"/>
            </a:endParaRPr>
          </a:p>
        </xdr:txBody>
      </xdr:sp>
      <xdr:sp macro="" textlink="">
        <xdr:nvSpPr>
          <xdr:cNvPr id="69" name="Oval 68">
            <a:extLst>
              <a:ext uri="{FF2B5EF4-FFF2-40B4-BE49-F238E27FC236}">
                <a16:creationId xmlns:a16="http://schemas.microsoft.com/office/drawing/2014/main" id="{59A3EE14-9889-46F8-8797-86CAD252BB69}"/>
              </a:ext>
            </a:extLst>
          </xdr:cNvPr>
          <xdr:cNvSpPr>
            <a:spLocks noChangeArrowheads="1"/>
          </xdr:cNvSpPr>
        </xdr:nvSpPr>
        <xdr:spPr bwMode="auto">
          <a:xfrm>
            <a:off x="2758" y="1784"/>
            <a:ext cx="18" cy="18"/>
          </a:xfrm>
          <a:prstGeom prst="ellipse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0" lang="en-AU" sz="1800" b="0" i="0" u="none" strike="noStrike" kern="0" cap="none" spc="0" normalizeH="0" baseline="0">
              <a:ln>
                <a:noFill/>
              </a:ln>
              <a:solidFill>
                <a:schemeClr val="tx2"/>
              </a:solidFill>
              <a:effectLst/>
              <a:uLnTx/>
              <a:uFillTx/>
              <a:cs typeface="Arial" charset="0"/>
            </a:endParaRPr>
          </a:p>
        </xdr:txBody>
      </xdr:sp>
    </xdr:grpSp>
    <xdr:clientData/>
  </xdr:twoCellAnchor>
  <xdr:twoCellAnchor>
    <xdr:from>
      <xdr:col>11</xdr:col>
      <xdr:colOff>290694</xdr:colOff>
      <xdr:row>28</xdr:row>
      <xdr:rowOff>44824</xdr:rowOff>
    </xdr:from>
    <xdr:to>
      <xdr:col>16</xdr:col>
      <xdr:colOff>528876</xdr:colOff>
      <xdr:row>38</xdr:row>
      <xdr:rowOff>2170</xdr:rowOff>
    </xdr:to>
    <xdr:graphicFrame macro="">
      <xdr:nvGraphicFramePr>
        <xdr:cNvPr id="53" name="Chart 52">
          <a:extLst>
            <a:ext uri="{FF2B5EF4-FFF2-40B4-BE49-F238E27FC236}">
              <a16:creationId xmlns:a16="http://schemas.microsoft.com/office/drawing/2014/main" id="{8ED868AA-80A3-4838-A2AC-4D32CB78FC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253941</xdr:colOff>
      <xdr:row>28</xdr:row>
      <xdr:rowOff>44824</xdr:rowOff>
    </xdr:from>
    <xdr:to>
      <xdr:col>22</xdr:col>
      <xdr:colOff>492123</xdr:colOff>
      <xdr:row>38</xdr:row>
      <xdr:rowOff>2985</xdr:rowOff>
    </xdr:to>
    <xdr:graphicFrame macro="">
      <xdr:nvGraphicFramePr>
        <xdr:cNvPr id="54" name="Chart 53">
          <a:extLst>
            <a:ext uri="{FF2B5EF4-FFF2-40B4-BE49-F238E27FC236}">
              <a16:creationId xmlns:a16="http://schemas.microsoft.com/office/drawing/2014/main" id="{39642180-9CCF-4781-84D5-7E44B9BB5D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253941</xdr:colOff>
      <xdr:row>40</xdr:row>
      <xdr:rowOff>88691</xdr:rowOff>
    </xdr:from>
    <xdr:to>
      <xdr:col>22</xdr:col>
      <xdr:colOff>492123</xdr:colOff>
      <xdr:row>50</xdr:row>
      <xdr:rowOff>46851</xdr:rowOff>
    </xdr:to>
    <xdr:graphicFrame macro="">
      <xdr:nvGraphicFramePr>
        <xdr:cNvPr id="72" name="Chart 71">
          <a:extLst>
            <a:ext uri="{FF2B5EF4-FFF2-40B4-BE49-F238E27FC236}">
              <a16:creationId xmlns:a16="http://schemas.microsoft.com/office/drawing/2014/main" id="{464CA908-4C9B-4B3A-8DDB-CEA4136D17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184727</xdr:colOff>
      <xdr:row>28</xdr:row>
      <xdr:rowOff>44824</xdr:rowOff>
    </xdr:from>
    <xdr:to>
      <xdr:col>28</xdr:col>
      <xdr:colOff>422909</xdr:colOff>
      <xdr:row>38</xdr:row>
      <xdr:rowOff>2985</xdr:rowOff>
    </xdr:to>
    <xdr:graphicFrame macro="">
      <xdr:nvGraphicFramePr>
        <xdr:cNvPr id="55" name="Chart 54">
          <a:extLst>
            <a:ext uri="{FF2B5EF4-FFF2-40B4-BE49-F238E27FC236}">
              <a16:creationId xmlns:a16="http://schemas.microsoft.com/office/drawing/2014/main" id="{528B81B1-62E8-4A6C-9347-0F07EFF2E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29</xdr:col>
      <xdr:colOff>180435</xdr:colOff>
      <xdr:row>28</xdr:row>
      <xdr:rowOff>44824</xdr:rowOff>
    </xdr:from>
    <xdr:to>
      <xdr:col>34</xdr:col>
      <xdr:colOff>418616</xdr:colOff>
      <xdr:row>38</xdr:row>
      <xdr:rowOff>2985</xdr:rowOff>
    </xdr:to>
    <xdr:graphicFrame macro="">
      <xdr:nvGraphicFramePr>
        <xdr:cNvPr id="70" name="Chart 69">
          <a:extLst>
            <a:ext uri="{FF2B5EF4-FFF2-40B4-BE49-F238E27FC236}">
              <a16:creationId xmlns:a16="http://schemas.microsoft.com/office/drawing/2014/main" id="{746B90DD-A69E-4BF8-8296-0C1224DB90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290694</xdr:colOff>
      <xdr:row>40</xdr:row>
      <xdr:rowOff>91001</xdr:rowOff>
    </xdr:from>
    <xdr:to>
      <xdr:col>16</xdr:col>
      <xdr:colOff>528876</xdr:colOff>
      <xdr:row>50</xdr:row>
      <xdr:rowOff>48346</xdr:rowOff>
    </xdr:to>
    <xdr:graphicFrame macro="">
      <xdr:nvGraphicFramePr>
        <xdr:cNvPr id="71" name="Chart 70">
          <a:extLst>
            <a:ext uri="{FF2B5EF4-FFF2-40B4-BE49-F238E27FC236}">
              <a16:creationId xmlns:a16="http://schemas.microsoft.com/office/drawing/2014/main" id="{27C4A808-4EA5-40D0-80B1-B8A7794296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23</xdr:col>
      <xdr:colOff>184727</xdr:colOff>
      <xdr:row>40</xdr:row>
      <xdr:rowOff>88691</xdr:rowOff>
    </xdr:from>
    <xdr:to>
      <xdr:col>28</xdr:col>
      <xdr:colOff>422909</xdr:colOff>
      <xdr:row>50</xdr:row>
      <xdr:rowOff>46851</xdr:rowOff>
    </xdr:to>
    <xdr:graphicFrame macro="">
      <xdr:nvGraphicFramePr>
        <xdr:cNvPr id="73" name="Chart 72">
          <a:extLst>
            <a:ext uri="{FF2B5EF4-FFF2-40B4-BE49-F238E27FC236}">
              <a16:creationId xmlns:a16="http://schemas.microsoft.com/office/drawing/2014/main" id="{D7164D06-AA69-4896-999B-7AE0674B49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381705</xdr:colOff>
      <xdr:row>32</xdr:row>
      <xdr:rowOff>132694</xdr:rowOff>
    </xdr:from>
    <xdr:to>
      <xdr:col>13</xdr:col>
      <xdr:colOff>88583</xdr:colOff>
      <xdr:row>34</xdr:row>
      <xdr:rowOff>37344</xdr:rowOff>
    </xdr:to>
    <xdr:sp macro="" textlink="">
      <xdr:nvSpPr>
        <xdr:cNvPr id="74" name="Rectangle 73">
          <a:extLst>
            <a:ext uri="{FF2B5EF4-FFF2-40B4-BE49-F238E27FC236}">
              <a16:creationId xmlns:a16="http://schemas.microsoft.com/office/drawing/2014/main" id="{28D2EE81-6527-4192-9F8F-BA7FA84445D3}"/>
            </a:ext>
          </a:extLst>
        </xdr:cNvPr>
        <xdr:cNvSpPr/>
      </xdr:nvSpPr>
      <xdr:spPr>
        <a:xfrm>
          <a:off x="6586562" y="5629980"/>
          <a:ext cx="904307" cy="27476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Fraco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17</xdr:col>
      <xdr:colOff>394892</xdr:colOff>
      <xdr:row>32</xdr:row>
      <xdr:rowOff>132694</xdr:rowOff>
    </xdr:from>
    <xdr:to>
      <xdr:col>19</xdr:col>
      <xdr:colOff>101770</xdr:colOff>
      <xdr:row>34</xdr:row>
      <xdr:rowOff>37344</xdr:rowOff>
    </xdr:to>
    <xdr:sp macro="" textlink="">
      <xdr:nvSpPr>
        <xdr:cNvPr id="75" name="Rectangle 74">
          <a:extLst>
            <a:ext uri="{FF2B5EF4-FFF2-40B4-BE49-F238E27FC236}">
              <a16:creationId xmlns:a16="http://schemas.microsoft.com/office/drawing/2014/main" id="{710D1C5C-CCCF-4D79-9A08-9E79DEA41BFC}"/>
            </a:ext>
          </a:extLst>
        </xdr:cNvPr>
        <xdr:cNvSpPr/>
      </xdr:nvSpPr>
      <xdr:spPr>
        <a:xfrm>
          <a:off x="10192035" y="5629980"/>
          <a:ext cx="904306" cy="27476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Fraco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23</xdr:col>
      <xdr:colOff>360808</xdr:colOff>
      <xdr:row>32</xdr:row>
      <xdr:rowOff>132694</xdr:rowOff>
    </xdr:from>
    <xdr:to>
      <xdr:col>25</xdr:col>
      <xdr:colOff>67686</xdr:colOff>
      <xdr:row>34</xdr:row>
      <xdr:rowOff>37344</xdr:rowOff>
    </xdr:to>
    <xdr:sp macro="" textlink="">
      <xdr:nvSpPr>
        <xdr:cNvPr id="79" name="Rectangle 78">
          <a:extLst>
            <a:ext uri="{FF2B5EF4-FFF2-40B4-BE49-F238E27FC236}">
              <a16:creationId xmlns:a16="http://schemas.microsoft.com/office/drawing/2014/main" id="{AEEE737A-B473-4F09-B9CD-33DCB26130D3}"/>
            </a:ext>
          </a:extLst>
        </xdr:cNvPr>
        <xdr:cNvSpPr/>
      </xdr:nvSpPr>
      <xdr:spPr>
        <a:xfrm>
          <a:off x="13750237" y="5629980"/>
          <a:ext cx="904306" cy="27476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Fraco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29</xdr:col>
      <xdr:colOff>331350</xdr:colOff>
      <xdr:row>32</xdr:row>
      <xdr:rowOff>135596</xdr:rowOff>
    </xdr:from>
    <xdr:to>
      <xdr:col>31</xdr:col>
      <xdr:colOff>38227</xdr:colOff>
      <xdr:row>34</xdr:row>
      <xdr:rowOff>34441</xdr:rowOff>
    </xdr:to>
    <xdr:sp macro="" textlink="">
      <xdr:nvSpPr>
        <xdr:cNvPr id="82" name="Rectangle 81">
          <a:extLst>
            <a:ext uri="{FF2B5EF4-FFF2-40B4-BE49-F238E27FC236}">
              <a16:creationId xmlns:a16="http://schemas.microsoft.com/office/drawing/2014/main" id="{6D528D43-CE29-429D-9259-D25F0BC83FFD}"/>
            </a:ext>
          </a:extLst>
        </xdr:cNvPr>
        <xdr:cNvSpPr/>
      </xdr:nvSpPr>
      <xdr:spPr>
        <a:xfrm>
          <a:off x="17313064" y="5632882"/>
          <a:ext cx="904306" cy="26895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Fraco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13</xdr:col>
      <xdr:colOff>244806</xdr:colOff>
      <xdr:row>28</xdr:row>
      <xdr:rowOff>33055</xdr:rowOff>
    </xdr:from>
    <xdr:to>
      <xdr:col>14</xdr:col>
      <xdr:colOff>554183</xdr:colOff>
      <xdr:row>29</xdr:row>
      <xdr:rowOff>111566</xdr:rowOff>
    </xdr:to>
    <xdr:sp macro="" textlink="">
      <xdr:nvSpPr>
        <xdr:cNvPr id="86" name="Rectangle 85">
          <a:extLst>
            <a:ext uri="{FF2B5EF4-FFF2-40B4-BE49-F238E27FC236}">
              <a16:creationId xmlns:a16="http://schemas.microsoft.com/office/drawing/2014/main" id="{1930E35B-C9A3-487C-B4D4-697B16861696}"/>
            </a:ext>
          </a:extLst>
        </xdr:cNvPr>
        <xdr:cNvSpPr/>
      </xdr:nvSpPr>
      <xdr:spPr>
        <a:xfrm>
          <a:off x="7647092" y="4790112"/>
          <a:ext cx="908091" cy="26356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Médio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23</xdr:col>
      <xdr:colOff>338897</xdr:colOff>
      <xdr:row>45</xdr:row>
      <xdr:rowOff>6910</xdr:rowOff>
    </xdr:from>
    <xdr:to>
      <xdr:col>25</xdr:col>
      <xdr:colOff>45774</xdr:colOff>
      <xdr:row>46</xdr:row>
      <xdr:rowOff>84304</xdr:rowOff>
    </xdr:to>
    <xdr:sp macro="" textlink="">
      <xdr:nvSpPr>
        <xdr:cNvPr id="83" name="Rectangle 82">
          <a:extLst>
            <a:ext uri="{FF2B5EF4-FFF2-40B4-BE49-F238E27FC236}">
              <a16:creationId xmlns:a16="http://schemas.microsoft.com/office/drawing/2014/main" id="{FDA1C0F0-AA3F-4746-A08B-083B86AAB433}"/>
            </a:ext>
          </a:extLst>
        </xdr:cNvPr>
        <xdr:cNvSpPr/>
      </xdr:nvSpPr>
      <xdr:spPr>
        <a:xfrm>
          <a:off x="13728326" y="7909939"/>
          <a:ext cx="904305" cy="26245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Fraco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17</xdr:col>
      <xdr:colOff>351729</xdr:colOff>
      <xdr:row>45</xdr:row>
      <xdr:rowOff>3635</xdr:rowOff>
    </xdr:from>
    <xdr:to>
      <xdr:col>19</xdr:col>
      <xdr:colOff>58334</xdr:colOff>
      <xdr:row>46</xdr:row>
      <xdr:rowOff>87579</xdr:rowOff>
    </xdr:to>
    <xdr:sp macro="" textlink="">
      <xdr:nvSpPr>
        <xdr:cNvPr id="85" name="Rectangle 84">
          <a:extLst>
            <a:ext uri="{FF2B5EF4-FFF2-40B4-BE49-F238E27FC236}">
              <a16:creationId xmlns:a16="http://schemas.microsoft.com/office/drawing/2014/main" id="{EF595A80-2095-4D29-9A76-57C963B9BCCC}"/>
            </a:ext>
          </a:extLst>
        </xdr:cNvPr>
        <xdr:cNvSpPr/>
      </xdr:nvSpPr>
      <xdr:spPr>
        <a:xfrm>
          <a:off x="10148872" y="7906664"/>
          <a:ext cx="904033" cy="269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Fraco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31</xdr:col>
      <xdr:colOff>133709</xdr:colOff>
      <xdr:row>28</xdr:row>
      <xdr:rowOff>22357</xdr:rowOff>
    </xdr:from>
    <xdr:to>
      <xdr:col>32</xdr:col>
      <xdr:colOff>442815</xdr:colOff>
      <xdr:row>29</xdr:row>
      <xdr:rowOff>100496</xdr:rowOff>
    </xdr:to>
    <xdr:sp macro="" textlink="">
      <xdr:nvSpPr>
        <xdr:cNvPr id="87" name="Rectangle 86">
          <a:extLst>
            <a:ext uri="{FF2B5EF4-FFF2-40B4-BE49-F238E27FC236}">
              <a16:creationId xmlns:a16="http://schemas.microsoft.com/office/drawing/2014/main" id="{80028FC4-A42D-4318-B587-93767CA5373C}"/>
            </a:ext>
          </a:extLst>
        </xdr:cNvPr>
        <xdr:cNvSpPr/>
      </xdr:nvSpPr>
      <xdr:spPr>
        <a:xfrm>
          <a:off x="18312852" y="4779414"/>
          <a:ext cx="907820" cy="26319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Médio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25</xdr:col>
      <xdr:colOff>168772</xdr:colOff>
      <xdr:row>40</xdr:row>
      <xdr:rowOff>79399</xdr:rowOff>
    </xdr:from>
    <xdr:to>
      <xdr:col>26</xdr:col>
      <xdr:colOff>477878</xdr:colOff>
      <xdr:row>41</xdr:row>
      <xdr:rowOff>156793</xdr:rowOff>
    </xdr:to>
    <xdr:sp macro="" textlink="">
      <xdr:nvSpPr>
        <xdr:cNvPr id="88" name="Rectangle 87">
          <a:extLst>
            <a:ext uri="{FF2B5EF4-FFF2-40B4-BE49-F238E27FC236}">
              <a16:creationId xmlns:a16="http://schemas.microsoft.com/office/drawing/2014/main" id="{BF0CC058-558B-4CC7-B3C0-D8240569F329}"/>
            </a:ext>
          </a:extLst>
        </xdr:cNvPr>
        <xdr:cNvSpPr/>
      </xdr:nvSpPr>
      <xdr:spPr>
        <a:xfrm>
          <a:off x="14755629" y="7057142"/>
          <a:ext cx="907820" cy="26245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Médio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19</xdr:col>
      <xdr:colOff>210136</xdr:colOff>
      <xdr:row>28</xdr:row>
      <xdr:rowOff>22169</xdr:rowOff>
    </xdr:from>
    <xdr:to>
      <xdr:col>20</xdr:col>
      <xdr:colOff>519240</xdr:colOff>
      <xdr:row>29</xdr:row>
      <xdr:rowOff>100680</xdr:rowOff>
    </xdr:to>
    <xdr:sp macro="" textlink="">
      <xdr:nvSpPr>
        <xdr:cNvPr id="89" name="Rectangle 88">
          <a:extLst>
            <a:ext uri="{FF2B5EF4-FFF2-40B4-BE49-F238E27FC236}">
              <a16:creationId xmlns:a16="http://schemas.microsoft.com/office/drawing/2014/main" id="{904F3537-D095-403A-A082-58D0D475E703}"/>
            </a:ext>
          </a:extLst>
        </xdr:cNvPr>
        <xdr:cNvSpPr/>
      </xdr:nvSpPr>
      <xdr:spPr>
        <a:xfrm>
          <a:off x="11204707" y="4779226"/>
          <a:ext cx="907819" cy="26356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Médio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25</xdr:col>
      <xdr:colOff>136061</xdr:colOff>
      <xdr:row>28</xdr:row>
      <xdr:rowOff>35461</xdr:rowOff>
    </xdr:from>
    <xdr:to>
      <xdr:col>26</xdr:col>
      <xdr:colOff>445166</xdr:colOff>
      <xdr:row>29</xdr:row>
      <xdr:rowOff>125169</xdr:rowOff>
    </xdr:to>
    <xdr:sp macro="" textlink="">
      <xdr:nvSpPr>
        <xdr:cNvPr id="91" name="Rectangle 90">
          <a:extLst>
            <a:ext uri="{FF2B5EF4-FFF2-40B4-BE49-F238E27FC236}">
              <a16:creationId xmlns:a16="http://schemas.microsoft.com/office/drawing/2014/main" id="{0A55796C-1E92-4B3C-A6DB-9A2F0189BE85}"/>
            </a:ext>
          </a:extLst>
        </xdr:cNvPr>
        <xdr:cNvSpPr/>
      </xdr:nvSpPr>
      <xdr:spPr>
        <a:xfrm>
          <a:off x="14722918" y="4792518"/>
          <a:ext cx="907819" cy="2747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Médio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19</xdr:col>
      <xdr:colOff>205152</xdr:colOff>
      <xdr:row>40</xdr:row>
      <xdr:rowOff>79399</xdr:rowOff>
    </xdr:from>
    <xdr:to>
      <xdr:col>20</xdr:col>
      <xdr:colOff>514530</xdr:colOff>
      <xdr:row>41</xdr:row>
      <xdr:rowOff>157538</xdr:rowOff>
    </xdr:to>
    <xdr:sp macro="" textlink="">
      <xdr:nvSpPr>
        <xdr:cNvPr id="92" name="Rectangle 91">
          <a:extLst>
            <a:ext uri="{FF2B5EF4-FFF2-40B4-BE49-F238E27FC236}">
              <a16:creationId xmlns:a16="http://schemas.microsoft.com/office/drawing/2014/main" id="{28131391-797F-496A-8398-841E8366D185}"/>
            </a:ext>
          </a:extLst>
        </xdr:cNvPr>
        <xdr:cNvSpPr/>
      </xdr:nvSpPr>
      <xdr:spPr>
        <a:xfrm>
          <a:off x="11199723" y="7057142"/>
          <a:ext cx="908093" cy="26319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Médio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15</xdr:col>
      <xdr:colOff>61034</xdr:colOff>
      <xdr:row>32</xdr:row>
      <xdr:rowOff>132694</xdr:rowOff>
    </xdr:from>
    <xdr:to>
      <xdr:col>16</xdr:col>
      <xdr:colOff>368217</xdr:colOff>
      <xdr:row>34</xdr:row>
      <xdr:rowOff>37344</xdr:rowOff>
    </xdr:to>
    <xdr:sp macro="" textlink="">
      <xdr:nvSpPr>
        <xdr:cNvPr id="93" name="Rectangle 92">
          <a:extLst>
            <a:ext uri="{FF2B5EF4-FFF2-40B4-BE49-F238E27FC236}">
              <a16:creationId xmlns:a16="http://schemas.microsoft.com/office/drawing/2014/main" id="{B228F055-5745-45C7-A139-FE697E8B10D8}"/>
            </a:ext>
          </a:extLst>
        </xdr:cNvPr>
        <xdr:cNvSpPr/>
      </xdr:nvSpPr>
      <xdr:spPr>
        <a:xfrm>
          <a:off x="8660748" y="5629980"/>
          <a:ext cx="905898" cy="27476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Bom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33</xdr:col>
      <xdr:colOff>32511</xdr:colOff>
      <xdr:row>32</xdr:row>
      <xdr:rowOff>135596</xdr:rowOff>
    </xdr:from>
    <xdr:to>
      <xdr:col>34</xdr:col>
      <xdr:colOff>339965</xdr:colOff>
      <xdr:row>34</xdr:row>
      <xdr:rowOff>34441</xdr:rowOff>
    </xdr:to>
    <xdr:sp macro="" textlink="">
      <xdr:nvSpPr>
        <xdr:cNvPr id="94" name="Rectangle 93">
          <a:extLst>
            <a:ext uri="{FF2B5EF4-FFF2-40B4-BE49-F238E27FC236}">
              <a16:creationId xmlns:a16="http://schemas.microsoft.com/office/drawing/2014/main" id="{3D24ECEF-156E-4C33-BB76-340C91F46C72}"/>
            </a:ext>
          </a:extLst>
        </xdr:cNvPr>
        <xdr:cNvSpPr/>
      </xdr:nvSpPr>
      <xdr:spPr>
        <a:xfrm>
          <a:off x="19409082" y="5632882"/>
          <a:ext cx="906169" cy="26895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Bom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27</xdr:col>
      <xdr:colOff>22517</xdr:colOff>
      <xdr:row>45</xdr:row>
      <xdr:rowOff>6910</xdr:rowOff>
    </xdr:from>
    <xdr:to>
      <xdr:col>28</xdr:col>
      <xdr:colOff>329973</xdr:colOff>
      <xdr:row>46</xdr:row>
      <xdr:rowOff>84304</xdr:rowOff>
    </xdr:to>
    <xdr:sp macro="" textlink="">
      <xdr:nvSpPr>
        <xdr:cNvPr id="95" name="Rectangle 94">
          <a:extLst>
            <a:ext uri="{FF2B5EF4-FFF2-40B4-BE49-F238E27FC236}">
              <a16:creationId xmlns:a16="http://schemas.microsoft.com/office/drawing/2014/main" id="{78A948FE-AC94-4F67-843F-69FAC6A42CA6}"/>
            </a:ext>
          </a:extLst>
        </xdr:cNvPr>
        <xdr:cNvSpPr/>
      </xdr:nvSpPr>
      <xdr:spPr>
        <a:xfrm>
          <a:off x="15806803" y="7909939"/>
          <a:ext cx="906170" cy="26245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Bom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21</xdr:col>
      <xdr:colOff>69928</xdr:colOff>
      <xdr:row>32</xdr:row>
      <xdr:rowOff>132694</xdr:rowOff>
    </xdr:from>
    <xdr:to>
      <xdr:col>22</xdr:col>
      <xdr:colOff>375248</xdr:colOff>
      <xdr:row>34</xdr:row>
      <xdr:rowOff>37344</xdr:rowOff>
    </xdr:to>
    <xdr:sp macro="" textlink="">
      <xdr:nvSpPr>
        <xdr:cNvPr id="96" name="Rectangle 95">
          <a:extLst>
            <a:ext uri="{FF2B5EF4-FFF2-40B4-BE49-F238E27FC236}">
              <a16:creationId xmlns:a16="http://schemas.microsoft.com/office/drawing/2014/main" id="{F8E34D3B-799A-4300-897A-2B7A03D260AC}"/>
            </a:ext>
          </a:extLst>
        </xdr:cNvPr>
        <xdr:cNvSpPr/>
      </xdr:nvSpPr>
      <xdr:spPr>
        <a:xfrm>
          <a:off x="12261928" y="5629980"/>
          <a:ext cx="904034" cy="27476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Bom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27</xdr:col>
      <xdr:colOff>40197</xdr:colOff>
      <xdr:row>32</xdr:row>
      <xdr:rowOff>132694</xdr:rowOff>
    </xdr:from>
    <xdr:to>
      <xdr:col>28</xdr:col>
      <xdr:colOff>345790</xdr:colOff>
      <xdr:row>34</xdr:row>
      <xdr:rowOff>37344</xdr:rowOff>
    </xdr:to>
    <xdr:sp macro="" textlink="">
      <xdr:nvSpPr>
        <xdr:cNvPr id="98" name="Rectangle 97">
          <a:extLst>
            <a:ext uri="{FF2B5EF4-FFF2-40B4-BE49-F238E27FC236}">
              <a16:creationId xmlns:a16="http://schemas.microsoft.com/office/drawing/2014/main" id="{D30EE000-31CA-44D3-A746-9A86AC282503}"/>
            </a:ext>
          </a:extLst>
        </xdr:cNvPr>
        <xdr:cNvSpPr/>
      </xdr:nvSpPr>
      <xdr:spPr>
        <a:xfrm>
          <a:off x="15824483" y="5629980"/>
          <a:ext cx="904307" cy="27476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Bom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21</xdr:col>
      <xdr:colOff>35078</xdr:colOff>
      <xdr:row>45</xdr:row>
      <xdr:rowOff>6538</xdr:rowOff>
    </xdr:from>
    <xdr:to>
      <xdr:col>22</xdr:col>
      <xdr:colOff>340397</xdr:colOff>
      <xdr:row>46</xdr:row>
      <xdr:rowOff>84676</xdr:rowOff>
    </xdr:to>
    <xdr:sp macro="" textlink="">
      <xdr:nvSpPr>
        <xdr:cNvPr id="99" name="Rectangle 98">
          <a:extLst>
            <a:ext uri="{FF2B5EF4-FFF2-40B4-BE49-F238E27FC236}">
              <a16:creationId xmlns:a16="http://schemas.microsoft.com/office/drawing/2014/main" id="{3F21FD7E-ADB6-4664-9796-425A0570618F}"/>
            </a:ext>
          </a:extLst>
        </xdr:cNvPr>
        <xdr:cNvSpPr/>
      </xdr:nvSpPr>
      <xdr:spPr>
        <a:xfrm>
          <a:off x="12227078" y="7909567"/>
          <a:ext cx="904033" cy="26319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Bom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</xdr:col>
      <xdr:colOff>0</xdr:colOff>
      <xdr:row>28</xdr:row>
      <xdr:rowOff>44824</xdr:rowOff>
    </xdr:from>
    <xdr:to>
      <xdr:col>11</xdr:col>
      <xdr:colOff>29308</xdr:colOff>
      <xdr:row>61</xdr:row>
      <xdr:rowOff>143013</xdr:rowOff>
    </xdr:to>
    <xdr:graphicFrame macro="">
      <xdr:nvGraphicFramePr>
        <xdr:cNvPr id="100" name="Chart 99">
          <a:extLst>
            <a:ext uri="{FF2B5EF4-FFF2-40B4-BE49-F238E27FC236}">
              <a16:creationId xmlns:a16="http://schemas.microsoft.com/office/drawing/2014/main" id="{8158FB55-4722-480D-94E0-BD70DB543C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29</xdr:col>
      <xdr:colOff>180435</xdr:colOff>
      <xdr:row>40</xdr:row>
      <xdr:rowOff>91408</xdr:rowOff>
    </xdr:from>
    <xdr:to>
      <xdr:col>34</xdr:col>
      <xdr:colOff>418616</xdr:colOff>
      <xdr:row>50</xdr:row>
      <xdr:rowOff>44135</xdr:rowOff>
    </xdr:to>
    <xdr:graphicFrame macro="">
      <xdr:nvGraphicFramePr>
        <xdr:cNvPr id="76" name="Chart 75">
          <a:extLst>
            <a:ext uri="{FF2B5EF4-FFF2-40B4-BE49-F238E27FC236}">
              <a16:creationId xmlns:a16="http://schemas.microsoft.com/office/drawing/2014/main" id="{61A3EF23-68A4-4685-B92F-ED9F99F6E5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253941</xdr:colOff>
      <xdr:row>52</xdr:row>
      <xdr:rowOff>132558</xdr:rowOff>
    </xdr:from>
    <xdr:to>
      <xdr:col>22</xdr:col>
      <xdr:colOff>492123</xdr:colOff>
      <xdr:row>61</xdr:row>
      <xdr:rowOff>143012</xdr:rowOff>
    </xdr:to>
    <xdr:graphicFrame macro="">
      <xdr:nvGraphicFramePr>
        <xdr:cNvPr id="81" name="Chart 80">
          <a:extLst>
            <a:ext uri="{FF2B5EF4-FFF2-40B4-BE49-F238E27FC236}">
              <a16:creationId xmlns:a16="http://schemas.microsoft.com/office/drawing/2014/main" id="{3C9711D7-5BB6-48AA-ABA4-95B19EE11F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23</xdr:col>
      <xdr:colOff>184727</xdr:colOff>
      <xdr:row>52</xdr:row>
      <xdr:rowOff>132558</xdr:rowOff>
    </xdr:from>
    <xdr:to>
      <xdr:col>28</xdr:col>
      <xdr:colOff>422909</xdr:colOff>
      <xdr:row>61</xdr:row>
      <xdr:rowOff>143012</xdr:rowOff>
    </xdr:to>
    <xdr:graphicFrame macro="">
      <xdr:nvGraphicFramePr>
        <xdr:cNvPr id="101" name="Chart 100">
          <a:extLst>
            <a:ext uri="{FF2B5EF4-FFF2-40B4-BE49-F238E27FC236}">
              <a16:creationId xmlns:a16="http://schemas.microsoft.com/office/drawing/2014/main" id="{31AB1869-38EC-4021-AA81-59C71CCCF7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29</xdr:col>
      <xdr:colOff>180435</xdr:colOff>
      <xdr:row>36</xdr:row>
      <xdr:rowOff>148774</xdr:rowOff>
    </xdr:from>
    <xdr:to>
      <xdr:col>34</xdr:col>
      <xdr:colOff>585707</xdr:colOff>
      <xdr:row>42</xdr:row>
      <xdr:rowOff>4934</xdr:rowOff>
    </xdr:to>
    <xdr:sp macro="" textlink="">
      <xdr:nvSpPr>
        <xdr:cNvPr id="103" name="Rectangle 61">
          <a:extLst>
            <a:ext uri="{FF2B5EF4-FFF2-40B4-BE49-F238E27FC236}">
              <a16:creationId xmlns:a16="http://schemas.microsoft.com/office/drawing/2014/main" id="{7AE44629-D7F2-481F-A2EC-5A7923595583}"/>
            </a:ext>
          </a:extLst>
        </xdr:cNvPr>
        <xdr:cNvSpPr/>
      </xdr:nvSpPr>
      <xdr:spPr>
        <a:xfrm>
          <a:off x="17222341" y="6065480"/>
          <a:ext cx="3408448" cy="931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lang="pt-PT" sz="1400" b="0" i="0">
              <a:solidFill>
                <a:schemeClr val="bg1">
                  <a:lumMod val="50000"/>
                </a:schemeClr>
              </a:solidFill>
            </a:rPr>
            <a:t>Princípio 8 - Trabalhe em equipa e de forma multidisciplinar</a:t>
          </a:r>
        </a:p>
      </xdr:txBody>
    </xdr:sp>
    <xdr:clientData/>
  </xdr:twoCellAnchor>
  <xdr:twoCellAnchor>
    <xdr:from>
      <xdr:col>11</xdr:col>
      <xdr:colOff>290694</xdr:colOff>
      <xdr:row>49</xdr:row>
      <xdr:rowOff>10171</xdr:rowOff>
    </xdr:from>
    <xdr:to>
      <xdr:col>17</xdr:col>
      <xdr:colOff>100221</xdr:colOff>
      <xdr:row>54</xdr:row>
      <xdr:rowOff>17916</xdr:rowOff>
    </xdr:to>
    <xdr:sp macro="" textlink="">
      <xdr:nvSpPr>
        <xdr:cNvPr id="104" name="Rectangle 61">
          <a:extLst>
            <a:ext uri="{FF2B5EF4-FFF2-40B4-BE49-F238E27FC236}">
              <a16:creationId xmlns:a16="http://schemas.microsoft.com/office/drawing/2014/main" id="{6DC6025D-FC8B-4052-B3A4-DDC9ABEEEB9A}"/>
            </a:ext>
          </a:extLst>
        </xdr:cNvPr>
        <xdr:cNvSpPr/>
      </xdr:nvSpPr>
      <xdr:spPr>
        <a:xfrm>
          <a:off x="6521165" y="8257700"/>
          <a:ext cx="3413338" cy="940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lang="pt-PT" sz="1400" b="0" i="0">
              <a:solidFill>
                <a:schemeClr val="bg1">
                  <a:lumMod val="50000"/>
                </a:schemeClr>
              </a:solidFill>
            </a:rPr>
            <a:t>Princípio 9 - Use formas ágeis de trabalho</a:t>
          </a:r>
        </a:p>
        <a:p>
          <a:pPr algn="l"/>
          <a:endParaRPr lang="pt-PT" sz="1400" b="0" i="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17</xdr:col>
      <xdr:colOff>253941</xdr:colOff>
      <xdr:row>49</xdr:row>
      <xdr:rowOff>10171</xdr:rowOff>
    </xdr:from>
    <xdr:to>
      <xdr:col>23</xdr:col>
      <xdr:colOff>63468</xdr:colOff>
      <xdr:row>54</xdr:row>
      <xdr:rowOff>17916</xdr:rowOff>
    </xdr:to>
    <xdr:sp macro="" textlink="">
      <xdr:nvSpPr>
        <xdr:cNvPr id="105" name="Rectangle 61">
          <a:extLst>
            <a:ext uri="{FF2B5EF4-FFF2-40B4-BE49-F238E27FC236}">
              <a16:creationId xmlns:a16="http://schemas.microsoft.com/office/drawing/2014/main" id="{10BA8E8F-335A-45CC-B73D-CD9007E90145}"/>
            </a:ext>
          </a:extLst>
        </xdr:cNvPr>
        <xdr:cNvSpPr/>
      </xdr:nvSpPr>
      <xdr:spPr>
        <a:xfrm>
          <a:off x="10088223" y="8257700"/>
          <a:ext cx="3413339" cy="940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lang="pt-PT" sz="1400" b="0" i="0">
              <a:solidFill>
                <a:schemeClr val="bg1">
                  <a:lumMod val="50000"/>
                </a:schemeClr>
              </a:solidFill>
            </a:rPr>
            <a:t>Princípio 10 - Itere e melhore com frequência</a:t>
          </a:r>
        </a:p>
        <a:p>
          <a:pPr algn="l"/>
          <a:endParaRPr lang="pt-PT" sz="1400" b="0" i="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23</xdr:col>
      <xdr:colOff>184727</xdr:colOff>
      <xdr:row>49</xdr:row>
      <xdr:rowOff>10171</xdr:rowOff>
    </xdr:from>
    <xdr:to>
      <xdr:col>28</xdr:col>
      <xdr:colOff>594890</xdr:colOff>
      <xdr:row>54</xdr:row>
      <xdr:rowOff>17916</xdr:rowOff>
    </xdr:to>
    <xdr:sp macro="" textlink="">
      <xdr:nvSpPr>
        <xdr:cNvPr id="106" name="Rectangle 61">
          <a:extLst>
            <a:ext uri="{FF2B5EF4-FFF2-40B4-BE49-F238E27FC236}">
              <a16:creationId xmlns:a16="http://schemas.microsoft.com/office/drawing/2014/main" id="{43E6E7CB-238A-4559-9061-07A669B04723}"/>
            </a:ext>
          </a:extLst>
        </xdr:cNvPr>
        <xdr:cNvSpPr/>
      </xdr:nvSpPr>
      <xdr:spPr>
        <a:xfrm>
          <a:off x="13622821" y="8257700"/>
          <a:ext cx="3413340" cy="940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lang="pt-PT" sz="1400" b="0" i="0">
              <a:solidFill>
                <a:schemeClr val="bg1">
                  <a:lumMod val="50000"/>
                </a:schemeClr>
              </a:solidFill>
            </a:rPr>
            <a:t>Princípio 11 - Produza dados abertos que possam ser valorizados pela sociedade</a:t>
          </a:r>
        </a:p>
      </xdr:txBody>
    </xdr:sp>
    <xdr:clientData/>
  </xdr:twoCellAnchor>
  <xdr:twoCellAnchor>
    <xdr:from>
      <xdr:col>13</xdr:col>
      <xdr:colOff>244806</xdr:colOff>
      <xdr:row>40</xdr:row>
      <xdr:rowOff>77478</xdr:rowOff>
    </xdr:from>
    <xdr:to>
      <xdr:col>14</xdr:col>
      <xdr:colOff>554183</xdr:colOff>
      <xdr:row>41</xdr:row>
      <xdr:rowOff>155988</xdr:rowOff>
    </xdr:to>
    <xdr:sp macro="" textlink="">
      <xdr:nvSpPr>
        <xdr:cNvPr id="109" name="Rectangle 108">
          <a:extLst>
            <a:ext uri="{FF2B5EF4-FFF2-40B4-BE49-F238E27FC236}">
              <a16:creationId xmlns:a16="http://schemas.microsoft.com/office/drawing/2014/main" id="{6CC5AE18-ED2E-4E82-9B78-AA09EC09FBC2}"/>
            </a:ext>
          </a:extLst>
        </xdr:cNvPr>
        <xdr:cNvSpPr/>
      </xdr:nvSpPr>
      <xdr:spPr>
        <a:xfrm>
          <a:off x="7647092" y="7055221"/>
          <a:ext cx="908091" cy="26356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Médio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11</xdr:col>
      <xdr:colOff>381705</xdr:colOff>
      <xdr:row>44</xdr:row>
      <xdr:rowOff>174853</xdr:rowOff>
    </xdr:from>
    <xdr:to>
      <xdr:col>13</xdr:col>
      <xdr:colOff>88583</xdr:colOff>
      <xdr:row>46</xdr:row>
      <xdr:rowOff>79504</xdr:rowOff>
    </xdr:to>
    <xdr:sp macro="" textlink="">
      <xdr:nvSpPr>
        <xdr:cNvPr id="108" name="Rectangle 107">
          <a:extLst>
            <a:ext uri="{FF2B5EF4-FFF2-40B4-BE49-F238E27FC236}">
              <a16:creationId xmlns:a16="http://schemas.microsoft.com/office/drawing/2014/main" id="{C8EE6FD7-C51B-43AC-B161-643AEFF43D14}"/>
            </a:ext>
          </a:extLst>
        </xdr:cNvPr>
        <xdr:cNvSpPr/>
      </xdr:nvSpPr>
      <xdr:spPr>
        <a:xfrm>
          <a:off x="6586562" y="7892824"/>
          <a:ext cx="904307" cy="27476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Fraco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15</xdr:col>
      <xdr:colOff>61034</xdr:colOff>
      <xdr:row>44</xdr:row>
      <xdr:rowOff>173964</xdr:rowOff>
    </xdr:from>
    <xdr:to>
      <xdr:col>16</xdr:col>
      <xdr:colOff>368217</xdr:colOff>
      <xdr:row>46</xdr:row>
      <xdr:rowOff>78615</xdr:rowOff>
    </xdr:to>
    <xdr:sp macro="" textlink="">
      <xdr:nvSpPr>
        <xdr:cNvPr id="110" name="Rectangle 109">
          <a:extLst>
            <a:ext uri="{FF2B5EF4-FFF2-40B4-BE49-F238E27FC236}">
              <a16:creationId xmlns:a16="http://schemas.microsoft.com/office/drawing/2014/main" id="{485F1993-1EF1-4225-914B-5CDAB75C7D79}"/>
            </a:ext>
          </a:extLst>
        </xdr:cNvPr>
        <xdr:cNvSpPr/>
      </xdr:nvSpPr>
      <xdr:spPr>
        <a:xfrm>
          <a:off x="8660748" y="7891935"/>
          <a:ext cx="905898" cy="27476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Bom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29</xdr:col>
      <xdr:colOff>284929</xdr:colOff>
      <xdr:row>45</xdr:row>
      <xdr:rowOff>3635</xdr:rowOff>
    </xdr:from>
    <xdr:to>
      <xdr:col>30</xdr:col>
      <xdr:colOff>590249</xdr:colOff>
      <xdr:row>46</xdr:row>
      <xdr:rowOff>87579</xdr:rowOff>
    </xdr:to>
    <xdr:sp macro="" textlink="">
      <xdr:nvSpPr>
        <xdr:cNvPr id="111" name="Rectangle 110">
          <a:extLst>
            <a:ext uri="{FF2B5EF4-FFF2-40B4-BE49-F238E27FC236}">
              <a16:creationId xmlns:a16="http://schemas.microsoft.com/office/drawing/2014/main" id="{F304B233-B57A-45F4-8139-3932ED490E26}"/>
            </a:ext>
          </a:extLst>
        </xdr:cNvPr>
        <xdr:cNvSpPr/>
      </xdr:nvSpPr>
      <xdr:spPr>
        <a:xfrm>
          <a:off x="17266643" y="7906664"/>
          <a:ext cx="904035" cy="269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Fraco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31</xdr:col>
      <xdr:colOff>132121</xdr:colOff>
      <xdr:row>40</xdr:row>
      <xdr:rowOff>79399</xdr:rowOff>
    </xdr:from>
    <xdr:to>
      <xdr:col>32</xdr:col>
      <xdr:colOff>441498</xdr:colOff>
      <xdr:row>41</xdr:row>
      <xdr:rowOff>157538</xdr:rowOff>
    </xdr:to>
    <xdr:sp macro="" textlink="">
      <xdr:nvSpPr>
        <xdr:cNvPr id="112" name="Rectangle 111">
          <a:extLst>
            <a:ext uri="{FF2B5EF4-FFF2-40B4-BE49-F238E27FC236}">
              <a16:creationId xmlns:a16="http://schemas.microsoft.com/office/drawing/2014/main" id="{DBCDC5A8-180A-4FF5-89CA-ECF71E068546}"/>
            </a:ext>
          </a:extLst>
        </xdr:cNvPr>
        <xdr:cNvSpPr/>
      </xdr:nvSpPr>
      <xdr:spPr>
        <a:xfrm>
          <a:off x="18311264" y="7057142"/>
          <a:ext cx="908091" cy="26319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Médio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33</xdr:col>
      <xdr:colOff>33578</xdr:colOff>
      <xdr:row>45</xdr:row>
      <xdr:rowOff>6538</xdr:rowOff>
    </xdr:from>
    <xdr:to>
      <xdr:col>34</xdr:col>
      <xdr:colOff>338898</xdr:colOff>
      <xdr:row>46</xdr:row>
      <xdr:rowOff>84676</xdr:rowOff>
    </xdr:to>
    <xdr:sp macro="" textlink="">
      <xdr:nvSpPr>
        <xdr:cNvPr id="113" name="Rectangle 112">
          <a:extLst>
            <a:ext uri="{FF2B5EF4-FFF2-40B4-BE49-F238E27FC236}">
              <a16:creationId xmlns:a16="http://schemas.microsoft.com/office/drawing/2014/main" id="{E90777F2-B10E-4BEF-870D-0570C2282D97}"/>
            </a:ext>
          </a:extLst>
        </xdr:cNvPr>
        <xdr:cNvSpPr/>
      </xdr:nvSpPr>
      <xdr:spPr>
        <a:xfrm>
          <a:off x="19410149" y="7909567"/>
          <a:ext cx="904035" cy="26319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Bom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13</xdr:col>
      <xdr:colOff>244806</xdr:colOff>
      <xdr:row>52</xdr:row>
      <xdr:rowOff>133333</xdr:rowOff>
    </xdr:from>
    <xdr:to>
      <xdr:col>14</xdr:col>
      <xdr:colOff>554183</xdr:colOff>
      <xdr:row>53</xdr:row>
      <xdr:rowOff>193915</xdr:rowOff>
    </xdr:to>
    <xdr:sp macro="" textlink="">
      <xdr:nvSpPr>
        <xdr:cNvPr id="117" name="Rectangle 116">
          <a:extLst>
            <a:ext uri="{FF2B5EF4-FFF2-40B4-BE49-F238E27FC236}">
              <a16:creationId xmlns:a16="http://schemas.microsoft.com/office/drawing/2014/main" id="{2837469C-5E41-4BBE-AA0F-CA4F96DE0D8C}"/>
            </a:ext>
          </a:extLst>
        </xdr:cNvPr>
        <xdr:cNvSpPr/>
      </xdr:nvSpPr>
      <xdr:spPr>
        <a:xfrm>
          <a:off x="7647092" y="9331762"/>
          <a:ext cx="908091" cy="25652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Médio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11</xdr:col>
      <xdr:colOff>370819</xdr:colOff>
      <xdr:row>57</xdr:row>
      <xdr:rowOff>1860</xdr:rowOff>
    </xdr:from>
    <xdr:to>
      <xdr:col>13</xdr:col>
      <xdr:colOff>77697</xdr:colOff>
      <xdr:row>58</xdr:row>
      <xdr:rowOff>32017</xdr:rowOff>
    </xdr:to>
    <xdr:sp macro="" textlink="">
      <xdr:nvSpPr>
        <xdr:cNvPr id="118" name="Rectangle 117">
          <a:extLst>
            <a:ext uri="{FF2B5EF4-FFF2-40B4-BE49-F238E27FC236}">
              <a16:creationId xmlns:a16="http://schemas.microsoft.com/office/drawing/2014/main" id="{5B1C4CE2-2CB5-49D3-A6AC-1AAAD5ED15C7}"/>
            </a:ext>
          </a:extLst>
        </xdr:cNvPr>
        <xdr:cNvSpPr/>
      </xdr:nvSpPr>
      <xdr:spPr>
        <a:xfrm>
          <a:off x="6575676" y="10158231"/>
          <a:ext cx="904307" cy="25875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Fraco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15</xdr:col>
      <xdr:colOff>71920</xdr:colOff>
      <xdr:row>57</xdr:row>
      <xdr:rowOff>1860</xdr:rowOff>
    </xdr:from>
    <xdr:to>
      <xdr:col>16</xdr:col>
      <xdr:colOff>379103</xdr:colOff>
      <xdr:row>58</xdr:row>
      <xdr:rowOff>32017</xdr:rowOff>
    </xdr:to>
    <xdr:sp macro="" textlink="">
      <xdr:nvSpPr>
        <xdr:cNvPr id="119" name="Rectangle 118">
          <a:extLst>
            <a:ext uri="{FF2B5EF4-FFF2-40B4-BE49-F238E27FC236}">
              <a16:creationId xmlns:a16="http://schemas.microsoft.com/office/drawing/2014/main" id="{CB38EDF5-2176-4376-9EA6-6F319CFB423C}"/>
            </a:ext>
          </a:extLst>
        </xdr:cNvPr>
        <xdr:cNvSpPr/>
      </xdr:nvSpPr>
      <xdr:spPr>
        <a:xfrm>
          <a:off x="8671634" y="10158231"/>
          <a:ext cx="905898" cy="25875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Bom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19</xdr:col>
      <xdr:colOff>226876</xdr:colOff>
      <xdr:row>52</xdr:row>
      <xdr:rowOff>122446</xdr:rowOff>
    </xdr:from>
    <xdr:to>
      <xdr:col>20</xdr:col>
      <xdr:colOff>536253</xdr:colOff>
      <xdr:row>53</xdr:row>
      <xdr:rowOff>183028</xdr:rowOff>
    </xdr:to>
    <xdr:sp macro="" textlink="">
      <xdr:nvSpPr>
        <xdr:cNvPr id="120" name="Rectangle 119">
          <a:extLst>
            <a:ext uri="{FF2B5EF4-FFF2-40B4-BE49-F238E27FC236}">
              <a16:creationId xmlns:a16="http://schemas.microsoft.com/office/drawing/2014/main" id="{4AC3F1E0-CE3E-4C20-9626-890C6664568F}"/>
            </a:ext>
          </a:extLst>
        </xdr:cNvPr>
        <xdr:cNvSpPr/>
      </xdr:nvSpPr>
      <xdr:spPr>
        <a:xfrm>
          <a:off x="11221447" y="9320875"/>
          <a:ext cx="908092" cy="25652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Médio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17</xdr:col>
      <xdr:colOff>352890</xdr:colOff>
      <xdr:row>57</xdr:row>
      <xdr:rowOff>1859</xdr:rowOff>
    </xdr:from>
    <xdr:to>
      <xdr:col>19</xdr:col>
      <xdr:colOff>59767</xdr:colOff>
      <xdr:row>58</xdr:row>
      <xdr:rowOff>32016</xdr:rowOff>
    </xdr:to>
    <xdr:sp macro="" textlink="">
      <xdr:nvSpPr>
        <xdr:cNvPr id="121" name="Rectangle 120">
          <a:extLst>
            <a:ext uri="{FF2B5EF4-FFF2-40B4-BE49-F238E27FC236}">
              <a16:creationId xmlns:a16="http://schemas.microsoft.com/office/drawing/2014/main" id="{F026EE2E-1DBA-4C8E-A7F6-97E1DB9874A0}"/>
            </a:ext>
          </a:extLst>
        </xdr:cNvPr>
        <xdr:cNvSpPr/>
      </xdr:nvSpPr>
      <xdr:spPr>
        <a:xfrm>
          <a:off x="10150033" y="10158230"/>
          <a:ext cx="904305" cy="25875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Fraco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21</xdr:col>
      <xdr:colOff>43104</xdr:colOff>
      <xdr:row>57</xdr:row>
      <xdr:rowOff>1859</xdr:rowOff>
    </xdr:from>
    <xdr:to>
      <xdr:col>22</xdr:col>
      <xdr:colOff>350287</xdr:colOff>
      <xdr:row>58</xdr:row>
      <xdr:rowOff>32016</xdr:rowOff>
    </xdr:to>
    <xdr:sp macro="" textlink="">
      <xdr:nvSpPr>
        <xdr:cNvPr id="122" name="Rectangle 121">
          <a:extLst>
            <a:ext uri="{FF2B5EF4-FFF2-40B4-BE49-F238E27FC236}">
              <a16:creationId xmlns:a16="http://schemas.microsoft.com/office/drawing/2014/main" id="{9EC7A51A-DAE5-442F-9CB9-376C3A6152B0}"/>
            </a:ext>
          </a:extLst>
        </xdr:cNvPr>
        <xdr:cNvSpPr/>
      </xdr:nvSpPr>
      <xdr:spPr>
        <a:xfrm>
          <a:off x="12235104" y="10158230"/>
          <a:ext cx="905897" cy="25875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Bom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25</xdr:col>
      <xdr:colOff>155158</xdr:colOff>
      <xdr:row>52</xdr:row>
      <xdr:rowOff>122446</xdr:rowOff>
    </xdr:from>
    <xdr:to>
      <xdr:col>26</xdr:col>
      <xdr:colOff>464535</xdr:colOff>
      <xdr:row>53</xdr:row>
      <xdr:rowOff>183028</xdr:rowOff>
    </xdr:to>
    <xdr:sp macro="" textlink="">
      <xdr:nvSpPr>
        <xdr:cNvPr id="123" name="Rectangle 122">
          <a:extLst>
            <a:ext uri="{FF2B5EF4-FFF2-40B4-BE49-F238E27FC236}">
              <a16:creationId xmlns:a16="http://schemas.microsoft.com/office/drawing/2014/main" id="{C98DFB35-CA8C-4232-9FC1-B8809CF5B7EC}"/>
            </a:ext>
          </a:extLst>
        </xdr:cNvPr>
        <xdr:cNvSpPr/>
      </xdr:nvSpPr>
      <xdr:spPr>
        <a:xfrm>
          <a:off x="14742015" y="9320875"/>
          <a:ext cx="908091" cy="25652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Médio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23</xdr:col>
      <xdr:colOff>281172</xdr:colOff>
      <xdr:row>57</xdr:row>
      <xdr:rowOff>1859</xdr:rowOff>
    </xdr:from>
    <xdr:to>
      <xdr:col>24</xdr:col>
      <xdr:colOff>586763</xdr:colOff>
      <xdr:row>58</xdr:row>
      <xdr:rowOff>32016</xdr:rowOff>
    </xdr:to>
    <xdr:sp macro="" textlink="">
      <xdr:nvSpPr>
        <xdr:cNvPr id="124" name="Rectangle 123">
          <a:extLst>
            <a:ext uri="{FF2B5EF4-FFF2-40B4-BE49-F238E27FC236}">
              <a16:creationId xmlns:a16="http://schemas.microsoft.com/office/drawing/2014/main" id="{1B128307-C684-44DB-9548-142DB37683E5}"/>
            </a:ext>
          </a:extLst>
        </xdr:cNvPr>
        <xdr:cNvSpPr/>
      </xdr:nvSpPr>
      <xdr:spPr>
        <a:xfrm>
          <a:off x="13670601" y="10158230"/>
          <a:ext cx="904305" cy="25875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Fraco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26</xdr:col>
      <xdr:colOff>570100</xdr:colOff>
      <xdr:row>57</xdr:row>
      <xdr:rowOff>1859</xdr:rowOff>
    </xdr:from>
    <xdr:to>
      <xdr:col>28</xdr:col>
      <xdr:colOff>278569</xdr:colOff>
      <xdr:row>58</xdr:row>
      <xdr:rowOff>32016</xdr:rowOff>
    </xdr:to>
    <xdr:sp macro="" textlink="">
      <xdr:nvSpPr>
        <xdr:cNvPr id="125" name="Rectangle 124">
          <a:extLst>
            <a:ext uri="{FF2B5EF4-FFF2-40B4-BE49-F238E27FC236}">
              <a16:creationId xmlns:a16="http://schemas.microsoft.com/office/drawing/2014/main" id="{72360A08-D185-42EB-ACE5-FEB184FCD19D}"/>
            </a:ext>
          </a:extLst>
        </xdr:cNvPr>
        <xdr:cNvSpPr/>
      </xdr:nvSpPr>
      <xdr:spPr>
        <a:xfrm>
          <a:off x="15755671" y="10158230"/>
          <a:ext cx="905898" cy="25875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200" b="0" i="0">
              <a:solidFill>
                <a:schemeClr val="bg1">
                  <a:lumMod val="50000"/>
                </a:schemeClr>
              </a:solidFill>
            </a:rPr>
            <a:t>Bom</a:t>
          </a:r>
          <a:endParaRPr lang="pt-PT" sz="1200" b="0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55033</xdr:colOff>
      <xdr:row>10</xdr:row>
      <xdr:rowOff>71967</xdr:rowOff>
    </xdr:from>
    <xdr:to>
      <xdr:col>8</xdr:col>
      <xdr:colOff>105833</xdr:colOff>
      <xdr:row>25</xdr:row>
      <xdr:rowOff>21167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C6C1AB5-75D2-4215-9FC9-73FF35794F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55033</xdr:colOff>
      <xdr:row>10</xdr:row>
      <xdr:rowOff>71967</xdr:rowOff>
    </xdr:from>
    <xdr:to>
      <xdr:col>8</xdr:col>
      <xdr:colOff>105833</xdr:colOff>
      <xdr:row>25</xdr:row>
      <xdr:rowOff>21167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1CE821-2A06-49B1-9AA7-6091968466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55033</xdr:colOff>
      <xdr:row>10</xdr:row>
      <xdr:rowOff>71967</xdr:rowOff>
    </xdr:from>
    <xdr:to>
      <xdr:col>8</xdr:col>
      <xdr:colOff>105833</xdr:colOff>
      <xdr:row>25</xdr:row>
      <xdr:rowOff>21167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DD81ACF-B978-4CA8-B558-6446C95431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55033</xdr:colOff>
      <xdr:row>10</xdr:row>
      <xdr:rowOff>71967</xdr:rowOff>
    </xdr:from>
    <xdr:to>
      <xdr:col>8</xdr:col>
      <xdr:colOff>105833</xdr:colOff>
      <xdr:row>25</xdr:row>
      <xdr:rowOff>21167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9D6EF64-E079-4BEA-94D2-D888110F07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55033</xdr:colOff>
      <xdr:row>10</xdr:row>
      <xdr:rowOff>71967</xdr:rowOff>
    </xdr:from>
    <xdr:to>
      <xdr:col>8</xdr:col>
      <xdr:colOff>105833</xdr:colOff>
      <xdr:row>25</xdr:row>
      <xdr:rowOff>21167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6D3C7A-4B5E-46D8-AA88-43147D566E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55033</xdr:colOff>
      <xdr:row>10</xdr:row>
      <xdr:rowOff>71967</xdr:rowOff>
    </xdr:from>
    <xdr:to>
      <xdr:col>8</xdr:col>
      <xdr:colOff>105833</xdr:colOff>
      <xdr:row>25</xdr:row>
      <xdr:rowOff>21167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9F383FB-DB34-4D9B-BF2F-9B9F7376C7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office.accenture.com/Users/andre.antunes/AppData/Local/Microsoft/Windows/INetCache/Content.Outlook/IS2YCQ3A/3.a_Jan22_SC%20Mini%20sessions_Session%20III_Excel%20Templa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"/>
      <sheetName val="Templates &gt;&gt;"/>
      <sheetName val="Surveys"/>
      <sheetName val="Project tasks"/>
      <sheetName val="Value Case &amp; Roadmap"/>
      <sheetName val="Business Case"/>
      <sheetName val="Inputs &gt;&gt;"/>
      <sheetName val="AUX. Rate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mosaico.gov.pt/principios/8" TargetMode="External"/><Relationship Id="rId3" Type="http://schemas.openxmlformats.org/officeDocument/2006/relationships/hyperlink" Target="https://mosaico.gov.pt/principios/3" TargetMode="External"/><Relationship Id="rId7" Type="http://schemas.openxmlformats.org/officeDocument/2006/relationships/hyperlink" Target="https://mosaico.gov.pt/principios/7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mosaico.gov.pt/principios/2" TargetMode="External"/><Relationship Id="rId1" Type="http://schemas.openxmlformats.org/officeDocument/2006/relationships/hyperlink" Target="https://mosaico.gov.pt/principios/1" TargetMode="External"/><Relationship Id="rId6" Type="http://schemas.openxmlformats.org/officeDocument/2006/relationships/hyperlink" Target="https://mosaico.gov.pt/principios/6" TargetMode="External"/><Relationship Id="rId11" Type="http://schemas.openxmlformats.org/officeDocument/2006/relationships/hyperlink" Target="https://mosaico.gov.pt/principios/11" TargetMode="External"/><Relationship Id="rId5" Type="http://schemas.openxmlformats.org/officeDocument/2006/relationships/hyperlink" Target="https://mosaico.gov.pt/principios/5" TargetMode="External"/><Relationship Id="rId10" Type="http://schemas.openxmlformats.org/officeDocument/2006/relationships/hyperlink" Target="https://mosaico.gov.pt/principios/10" TargetMode="External"/><Relationship Id="rId4" Type="http://schemas.openxmlformats.org/officeDocument/2006/relationships/hyperlink" Target="https://mosaico.gov.pt/principios/4" TargetMode="External"/><Relationship Id="rId9" Type="http://schemas.openxmlformats.org/officeDocument/2006/relationships/hyperlink" Target="https://mosaico.gov.pt/principios/9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E8CE8-B02B-4F57-9437-CAB9ED633509}">
  <sheetPr>
    <tabColor theme="8"/>
  </sheetPr>
  <dimension ref="A1:N36"/>
  <sheetViews>
    <sheetView showGridLines="0" zoomScale="70" zoomScaleNormal="70" workbookViewId="0">
      <selection activeCell="B25" sqref="B25"/>
    </sheetView>
  </sheetViews>
  <sheetFormatPr defaultColWidth="0" defaultRowHeight="13.2" customHeight="1" zeroHeight="1" x14ac:dyDescent="0.25"/>
  <cols>
    <col min="1" max="1" width="11.44140625" style="2" customWidth="1"/>
    <col min="2" max="2" width="18.5546875" style="2" bestFit="1" customWidth="1"/>
    <col min="3" max="14" width="11.44140625" style="2" customWidth="1"/>
    <col min="15" max="16384" width="11.44140625" style="2" hidden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4" x14ac:dyDescent="0.3">
      <c r="A2" s="1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ht="20.399999999999999" x14ac:dyDescent="0.25">
      <c r="A25" s="1"/>
      <c r="B25" s="127" t="s">
        <v>147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ht="15" x14ac:dyDescent="0.25">
      <c r="A35" s="1"/>
      <c r="B35" s="126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</sheetData>
  <sheetProtection algorithmName="SHA-512" hashValue="+RC40QBfP41DLspZ0Dtzw544s9nIRufBWY+Jr3A+p3+HEHkQO98vy35H+O7EJtfWgkAutBzP/JYXKP9+T8rNAg==" saltValue="boebKnobcQ8mo8RUhmyC8g==" spinCount="100000" sheet="1" objects="1" scenarios="1"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18403-1085-4C2F-ACFF-02BB73A7032A}">
  <dimension ref="A1:M42"/>
  <sheetViews>
    <sheetView showGridLines="0" topLeftCell="A2" zoomScale="102" zoomScaleNormal="90" workbookViewId="0">
      <selection activeCell="E11" sqref="E11:AI11"/>
    </sheetView>
  </sheetViews>
  <sheetFormatPr defaultColWidth="0" defaultRowHeight="14.4" x14ac:dyDescent="0.3"/>
  <cols>
    <col min="1" max="1" width="2.44140625" customWidth="1"/>
    <col min="2" max="2" width="22.21875" style="29" customWidth="1"/>
    <col min="3" max="3" width="8.44140625" style="41" bestFit="1" customWidth="1"/>
    <col min="4" max="4" width="7.77734375" style="41" customWidth="1"/>
    <col min="5" max="5" width="13.21875" style="29" customWidth="1"/>
    <col min="6" max="6" width="20.5546875" style="29" customWidth="1"/>
    <col min="7" max="7" width="8.77734375" style="29" bestFit="1" customWidth="1"/>
    <col min="8" max="8" width="7.77734375" style="29" customWidth="1"/>
    <col min="9" max="9" width="32.21875" style="29" customWidth="1"/>
    <col min="10" max="10" width="4.21875" customWidth="1"/>
    <col min="11" max="13" width="0" hidden="1" customWidth="1"/>
    <col min="14" max="16384" width="8.77734375" hidden="1"/>
  </cols>
  <sheetData>
    <row r="1" spans="1:10" s="4" customFormat="1" x14ac:dyDescent="0.3">
      <c r="B1" s="5" t="s">
        <v>0</v>
      </c>
      <c r="C1" s="36"/>
      <c r="D1" s="36"/>
      <c r="E1" s="5"/>
      <c r="F1" s="5"/>
      <c r="G1" s="5"/>
      <c r="H1" s="5"/>
      <c r="I1" s="5"/>
      <c r="J1" s="5"/>
    </row>
    <row r="2" spans="1:10" ht="7.95" customHeight="1" x14ac:dyDescent="0.3">
      <c r="B2"/>
      <c r="C2" s="37"/>
      <c r="D2" s="37"/>
      <c r="E2"/>
      <c r="F2"/>
      <c r="G2"/>
      <c r="H2"/>
      <c r="I2"/>
    </row>
    <row r="3" spans="1:10" s="6" customFormat="1" ht="16.2" customHeight="1" x14ac:dyDescent="0.3">
      <c r="B3" s="16" t="s">
        <v>1</v>
      </c>
      <c r="C3" s="38"/>
      <c r="D3" s="38"/>
      <c r="E3" s="7"/>
      <c r="F3" s="7"/>
      <c r="G3" s="7"/>
      <c r="H3" s="7"/>
      <c r="I3" s="7"/>
      <c r="J3" s="7"/>
    </row>
    <row r="4" spans="1:10" s="6" customFormat="1" ht="16.2" customHeight="1" x14ac:dyDescent="0.3">
      <c r="A4" s="14"/>
      <c r="B4" s="17"/>
      <c r="C4" s="39"/>
      <c r="D4" s="39"/>
      <c r="E4" s="18"/>
      <c r="F4" s="15"/>
      <c r="G4" s="15"/>
      <c r="H4" s="15"/>
      <c r="I4" s="15"/>
      <c r="J4" s="13"/>
    </row>
    <row r="5" spans="1:10" s="6" customFormat="1" ht="16.2" customHeight="1" x14ac:dyDescent="0.3">
      <c r="A5" s="14"/>
      <c r="B5" s="78" t="s">
        <v>26</v>
      </c>
      <c r="C5" s="79" t="s">
        <v>27</v>
      </c>
      <c r="D5" s="79"/>
      <c r="E5" s="77"/>
      <c r="F5" s="77"/>
      <c r="G5" s="77"/>
      <c r="H5" s="77"/>
      <c r="I5" s="77"/>
      <c r="J5" s="13"/>
    </row>
    <row r="6" spans="1:10" s="6" customFormat="1" ht="16.2" customHeight="1" x14ac:dyDescent="0.3">
      <c r="A6" s="14"/>
      <c r="B6" s="94">
        <v>0.25</v>
      </c>
      <c r="C6" s="96">
        <f>Resultado!D25</f>
        <v>0</v>
      </c>
      <c r="D6" s="32"/>
      <c r="E6" s="77"/>
      <c r="F6" s="77"/>
      <c r="G6" s="77"/>
      <c r="H6" s="77"/>
      <c r="I6" s="77"/>
      <c r="J6" s="13"/>
    </row>
    <row r="7" spans="1:10" x14ac:dyDescent="0.3">
      <c r="B7" s="95">
        <v>0.5</v>
      </c>
      <c r="C7" s="79">
        <v>0.01</v>
      </c>
      <c r="D7" s="20"/>
      <c r="E7" s="20"/>
      <c r="F7" s="20"/>
      <c r="G7" s="20"/>
      <c r="H7" s="20"/>
      <c r="I7" s="20"/>
    </row>
    <row r="8" spans="1:10" x14ac:dyDescent="0.3">
      <c r="B8" s="95">
        <v>0.25</v>
      </c>
      <c r="C8" s="97">
        <f>200%-C6-C7</f>
        <v>1.99</v>
      </c>
      <c r="D8" s="33"/>
      <c r="E8" s="22"/>
      <c r="F8" s="32"/>
      <c r="G8" s="77"/>
      <c r="H8" s="22"/>
      <c r="I8" s="22"/>
    </row>
    <row r="9" spans="1:10" x14ac:dyDescent="0.3">
      <c r="B9" s="95">
        <v>1</v>
      </c>
      <c r="C9" s="33"/>
      <c r="D9" s="80"/>
      <c r="E9" s="22"/>
      <c r="F9" s="32"/>
      <c r="G9" s="77"/>
      <c r="H9" s="22"/>
      <c r="I9" s="22"/>
    </row>
    <row r="10" spans="1:10" x14ac:dyDescent="0.3">
      <c r="B10" s="21"/>
      <c r="C10" s="33"/>
      <c r="D10" s="33"/>
      <c r="E10" s="22"/>
      <c r="F10" s="32"/>
      <c r="G10" s="77"/>
      <c r="H10" s="22"/>
      <c r="I10" s="22"/>
    </row>
    <row r="11" spans="1:10" x14ac:dyDescent="0.3">
      <c r="B11" s="23"/>
      <c r="C11" s="34"/>
      <c r="D11" s="34"/>
      <c r="E11" s="24"/>
      <c r="F11" s="32"/>
      <c r="G11" s="77"/>
      <c r="H11" s="24"/>
      <c r="I11" s="24"/>
    </row>
    <row r="12" spans="1:10" x14ac:dyDescent="0.3">
      <c r="B12" s="19"/>
      <c r="C12" s="33"/>
      <c r="D12" s="33"/>
      <c r="E12" s="24"/>
      <c r="F12" s="32"/>
      <c r="G12" s="77"/>
      <c r="H12" s="24"/>
      <c r="I12" s="24"/>
    </row>
    <row r="13" spans="1:10" x14ac:dyDescent="0.3">
      <c r="B13" s="21"/>
      <c r="C13" s="33"/>
      <c r="D13" s="80"/>
      <c r="E13" s="22"/>
      <c r="F13" s="32"/>
      <c r="G13" s="77"/>
      <c r="H13" s="22"/>
      <c r="I13" s="22"/>
    </row>
    <row r="14" spans="1:10" x14ac:dyDescent="0.3">
      <c r="B14" s="21"/>
      <c r="C14" s="33"/>
      <c r="D14" s="33"/>
      <c r="E14" s="20"/>
      <c r="F14" s="32"/>
      <c r="G14" s="77"/>
      <c r="H14" s="20"/>
      <c r="I14" s="20"/>
    </row>
    <row r="15" spans="1:10" x14ac:dyDescent="0.3">
      <c r="B15" s="21"/>
      <c r="C15" s="33"/>
      <c r="D15" s="33"/>
      <c r="E15" s="22"/>
      <c r="F15" s="22"/>
      <c r="G15" s="22"/>
      <c r="H15" s="22"/>
      <c r="I15" s="22"/>
    </row>
    <row r="16" spans="1:10" x14ac:dyDescent="0.3">
      <c r="B16" s="19"/>
      <c r="C16" s="33"/>
      <c r="D16" s="33"/>
      <c r="E16" s="22"/>
      <c r="F16" s="92"/>
      <c r="G16" s="32"/>
      <c r="H16" s="28"/>
      <c r="I16" s="22"/>
    </row>
    <row r="17" spans="2:9" x14ac:dyDescent="0.3">
      <c r="B17" s="21"/>
      <c r="C17" s="33"/>
      <c r="D17" s="80"/>
      <c r="E17" s="22"/>
      <c r="F17" s="92"/>
      <c r="G17" s="32"/>
      <c r="H17" s="28"/>
      <c r="I17" s="22"/>
    </row>
    <row r="18" spans="2:9" x14ac:dyDescent="0.3">
      <c r="B18" s="23"/>
      <c r="C18" s="32"/>
      <c r="D18" s="32"/>
      <c r="E18" s="20"/>
      <c r="F18" s="93"/>
      <c r="G18" s="32"/>
      <c r="H18" s="28"/>
      <c r="I18" s="20"/>
    </row>
    <row r="19" spans="2:9" x14ac:dyDescent="0.3">
      <c r="B19" s="21"/>
      <c r="C19" s="33"/>
      <c r="D19" s="33"/>
      <c r="E19" s="22"/>
      <c r="F19" s="92"/>
      <c r="G19" s="32"/>
      <c r="H19" s="28"/>
      <c r="I19" s="22"/>
    </row>
    <row r="20" spans="2:9" x14ac:dyDescent="0.3">
      <c r="B20" s="19"/>
      <c r="C20" s="33"/>
      <c r="D20" s="33"/>
      <c r="E20" s="22"/>
      <c r="F20" s="92"/>
      <c r="G20" s="32"/>
      <c r="H20" s="28"/>
      <c r="I20" s="22"/>
    </row>
    <row r="21" spans="2:9" x14ac:dyDescent="0.3">
      <c r="B21" s="21"/>
      <c r="C21" s="33"/>
      <c r="D21" s="80"/>
      <c r="E21" s="22"/>
      <c r="F21" s="92"/>
      <c r="G21" s="32"/>
      <c r="H21" s="28"/>
      <c r="I21" s="22"/>
    </row>
    <row r="22" spans="2:9" x14ac:dyDescent="0.3">
      <c r="B22" s="21"/>
      <c r="C22" s="33"/>
      <c r="D22" s="33"/>
      <c r="E22" s="22"/>
      <c r="F22" s="92"/>
      <c r="G22" s="32"/>
      <c r="H22" s="28"/>
      <c r="I22" s="22"/>
    </row>
    <row r="23" spans="2:9" x14ac:dyDescent="0.3">
      <c r="B23" s="19"/>
      <c r="C23" s="20"/>
      <c r="D23" s="20"/>
      <c r="E23" s="20"/>
      <c r="F23" s="20"/>
      <c r="G23" s="20"/>
      <c r="H23" s="20"/>
      <c r="I23" s="20"/>
    </row>
    <row r="24" spans="2:9" x14ac:dyDescent="0.3">
      <c r="B24" s="19"/>
      <c r="C24" s="33"/>
      <c r="D24" s="33"/>
      <c r="E24" s="22"/>
      <c r="F24" s="22"/>
      <c r="G24" s="22"/>
      <c r="H24" s="22"/>
      <c r="I24" s="22"/>
    </row>
    <row r="25" spans="2:9" x14ac:dyDescent="0.3">
      <c r="B25" s="21"/>
      <c r="C25" s="33"/>
      <c r="D25" s="80"/>
      <c r="E25" s="22"/>
      <c r="F25" s="22"/>
      <c r="G25" s="22"/>
      <c r="H25" s="22"/>
      <c r="I25" s="22"/>
    </row>
    <row r="26" spans="2:9" x14ac:dyDescent="0.3">
      <c r="B26" s="21"/>
      <c r="C26" s="33"/>
      <c r="D26" s="33"/>
      <c r="E26" s="22"/>
      <c r="F26" s="22"/>
      <c r="G26" s="22"/>
      <c r="H26" s="22"/>
      <c r="I26" s="22"/>
    </row>
    <row r="27" spans="2:9" x14ac:dyDescent="0.3">
      <c r="B27" s="21"/>
      <c r="C27" s="33"/>
      <c r="D27" s="33"/>
      <c r="E27" s="22"/>
      <c r="F27" s="22"/>
      <c r="G27" s="22"/>
      <c r="H27" s="22"/>
      <c r="I27" s="22"/>
    </row>
    <row r="28" spans="2:9" x14ac:dyDescent="0.3">
      <c r="B28" s="19"/>
      <c r="C28" s="33"/>
      <c r="D28" s="33"/>
      <c r="E28" s="22"/>
      <c r="F28" s="22"/>
      <c r="G28" s="22"/>
      <c r="H28" s="22"/>
      <c r="I28" s="22"/>
    </row>
    <row r="29" spans="2:9" x14ac:dyDescent="0.3">
      <c r="B29" s="21"/>
      <c r="C29" s="33"/>
      <c r="D29" s="80"/>
      <c r="E29" s="22"/>
      <c r="F29" s="22"/>
      <c r="G29" s="22"/>
      <c r="H29" s="22"/>
      <c r="I29" s="22"/>
    </row>
    <row r="30" spans="2:9" x14ac:dyDescent="0.3">
      <c r="B30" s="21"/>
      <c r="C30" s="33"/>
      <c r="D30" s="33"/>
      <c r="E30" s="22"/>
      <c r="F30" s="22"/>
      <c r="G30" s="22"/>
      <c r="H30" s="22"/>
      <c r="I30" s="22"/>
    </row>
    <row r="31" spans="2:9" x14ac:dyDescent="0.3">
      <c r="B31" s="21"/>
      <c r="C31" s="33"/>
      <c r="D31" s="33"/>
      <c r="E31" s="22"/>
      <c r="F31" s="22"/>
      <c r="G31" s="22"/>
      <c r="H31" s="22"/>
      <c r="I31" s="22"/>
    </row>
    <row r="32" spans="2:9" x14ac:dyDescent="0.3">
      <c r="B32" s="19"/>
      <c r="C32" s="33"/>
      <c r="D32" s="33"/>
      <c r="E32" s="22"/>
      <c r="F32" s="22"/>
      <c r="G32" s="22"/>
      <c r="H32" s="22"/>
      <c r="I32" s="22"/>
    </row>
    <row r="33" spans="2:9" x14ac:dyDescent="0.3">
      <c r="B33" s="23"/>
      <c r="C33" s="32"/>
      <c r="D33" s="80"/>
      <c r="E33" s="20"/>
      <c r="F33" s="20"/>
      <c r="G33" s="20"/>
      <c r="H33" s="20"/>
      <c r="I33" s="20"/>
    </row>
    <row r="34" spans="2:9" x14ac:dyDescent="0.3">
      <c r="B34" s="21"/>
      <c r="C34" s="32"/>
      <c r="D34" s="32"/>
      <c r="E34" s="22"/>
      <c r="F34" s="22"/>
      <c r="G34" s="22"/>
      <c r="H34" s="22"/>
      <c r="I34" s="22"/>
    </row>
    <row r="35" spans="2:9" x14ac:dyDescent="0.3">
      <c r="B35" s="26"/>
      <c r="C35" s="40"/>
      <c r="D35" s="40"/>
      <c r="E35" s="27"/>
      <c r="F35" s="27"/>
      <c r="G35" s="27"/>
      <c r="H35" s="27"/>
      <c r="I35" s="27"/>
    </row>
    <row r="36" spans="2:9" x14ac:dyDescent="0.3">
      <c r="B36" s="21"/>
      <c r="C36" s="33"/>
      <c r="D36" s="33"/>
      <c r="E36" s="22"/>
      <c r="F36" s="22"/>
      <c r="G36" s="22"/>
      <c r="H36" s="22"/>
      <c r="I36" s="22"/>
    </row>
    <row r="37" spans="2:9" x14ac:dyDescent="0.3">
      <c r="B37" s="21"/>
      <c r="C37" s="33"/>
      <c r="D37" s="33"/>
      <c r="E37" s="22"/>
      <c r="F37" s="22"/>
      <c r="G37" s="22"/>
      <c r="H37" s="22"/>
      <c r="I37" s="22"/>
    </row>
    <row r="38" spans="2:9" x14ac:dyDescent="0.3">
      <c r="B38" s="21"/>
      <c r="C38" s="33"/>
      <c r="D38" s="33"/>
      <c r="E38" s="22"/>
      <c r="F38" s="22"/>
      <c r="G38" s="22"/>
      <c r="H38" s="22"/>
      <c r="I38" s="22"/>
    </row>
    <row r="39" spans="2:9" x14ac:dyDescent="0.3">
      <c r="B39" s="25"/>
      <c r="C39" s="33"/>
      <c r="D39" s="33"/>
      <c r="E39" s="22"/>
      <c r="F39" s="22"/>
      <c r="G39" s="22"/>
      <c r="H39" s="22"/>
      <c r="I39" s="22"/>
    </row>
    <row r="40" spans="2:9" x14ac:dyDescent="0.3">
      <c r="B40" s="19"/>
      <c r="C40" s="20"/>
      <c r="D40" s="20"/>
      <c r="E40" s="20"/>
      <c r="F40" s="20"/>
      <c r="G40" s="20"/>
      <c r="H40" s="20"/>
      <c r="I40" s="20"/>
    </row>
    <row r="41" spans="2:9" x14ac:dyDescent="0.3">
      <c r="B41" s="21"/>
      <c r="C41" s="33"/>
      <c r="D41" s="33"/>
      <c r="E41" s="22"/>
      <c r="F41" s="22"/>
      <c r="G41" s="22"/>
      <c r="H41" s="22"/>
      <c r="I41" s="22"/>
    </row>
    <row r="42" spans="2:9" x14ac:dyDescent="0.3">
      <c r="B42" s="28"/>
      <c r="C42" s="40"/>
      <c r="D42" s="40"/>
      <c r="E42" s="28"/>
      <c r="F42" s="28"/>
      <c r="G42" s="28"/>
      <c r="H42" s="28"/>
      <c r="I42" s="28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8B5BA-0D23-4D16-B811-FE2060A9ACF7}">
  <dimension ref="A1:M42"/>
  <sheetViews>
    <sheetView showGridLines="0" topLeftCell="A2" zoomScale="102" zoomScaleNormal="90" workbookViewId="0">
      <selection activeCell="E11" sqref="E11:AI11"/>
    </sheetView>
  </sheetViews>
  <sheetFormatPr defaultColWidth="0" defaultRowHeight="14.4" x14ac:dyDescent="0.3"/>
  <cols>
    <col min="1" max="1" width="2.44140625" customWidth="1"/>
    <col min="2" max="2" width="22.21875" style="29" customWidth="1"/>
    <col min="3" max="3" width="8.44140625" style="41" bestFit="1" customWidth="1"/>
    <col min="4" max="4" width="7.77734375" style="41" customWidth="1"/>
    <col min="5" max="5" width="13.21875" style="29" customWidth="1"/>
    <col min="6" max="6" width="20.5546875" style="29" customWidth="1"/>
    <col min="7" max="7" width="8.77734375" style="29" bestFit="1" customWidth="1"/>
    <col min="8" max="8" width="7.77734375" style="29" customWidth="1"/>
    <col min="9" max="9" width="32.21875" style="29" customWidth="1"/>
    <col min="10" max="10" width="4.21875" customWidth="1"/>
    <col min="11" max="13" width="0" hidden="1" customWidth="1"/>
    <col min="14" max="16384" width="8.77734375" hidden="1"/>
  </cols>
  <sheetData>
    <row r="1" spans="1:10" s="4" customFormat="1" x14ac:dyDescent="0.3">
      <c r="B1" s="5" t="s">
        <v>0</v>
      </c>
      <c r="C1" s="36"/>
      <c r="D1" s="36"/>
      <c r="E1" s="5"/>
      <c r="F1" s="5"/>
      <c r="G1" s="5"/>
      <c r="H1" s="5"/>
      <c r="I1" s="5"/>
      <c r="J1" s="5"/>
    </row>
    <row r="2" spans="1:10" ht="7.95" customHeight="1" x14ac:dyDescent="0.3">
      <c r="B2"/>
      <c r="C2" s="37"/>
      <c r="D2" s="37"/>
      <c r="E2"/>
      <c r="F2"/>
      <c r="G2"/>
      <c r="H2"/>
      <c r="I2"/>
    </row>
    <row r="3" spans="1:10" s="6" customFormat="1" ht="16.2" customHeight="1" x14ac:dyDescent="0.3">
      <c r="B3" s="16" t="s">
        <v>1</v>
      </c>
      <c r="C3" s="38"/>
      <c r="D3" s="38"/>
      <c r="E3" s="7"/>
      <c r="F3" s="7"/>
      <c r="G3" s="7"/>
      <c r="H3" s="7"/>
      <c r="I3" s="7"/>
      <c r="J3" s="7"/>
    </row>
    <row r="4" spans="1:10" s="6" customFormat="1" ht="16.2" customHeight="1" x14ac:dyDescent="0.3">
      <c r="A4" s="14"/>
      <c r="B4" s="17"/>
      <c r="C4" s="39"/>
      <c r="D4" s="39"/>
      <c r="E4" s="18"/>
      <c r="F4" s="15"/>
      <c r="G4" s="15"/>
      <c r="H4" s="15"/>
      <c r="I4" s="15"/>
      <c r="J4" s="13"/>
    </row>
    <row r="5" spans="1:10" s="6" customFormat="1" ht="16.2" customHeight="1" x14ac:dyDescent="0.3">
      <c r="A5" s="14"/>
      <c r="B5" s="78" t="s">
        <v>26</v>
      </c>
      <c r="C5" s="79" t="s">
        <v>27</v>
      </c>
      <c r="D5" s="79"/>
      <c r="E5" s="77"/>
      <c r="F5" s="77"/>
      <c r="G5" s="77"/>
      <c r="H5" s="77"/>
      <c r="I5" s="77"/>
      <c r="J5" s="13"/>
    </row>
    <row r="6" spans="1:10" s="6" customFormat="1" ht="16.2" customHeight="1" x14ac:dyDescent="0.3">
      <c r="A6" s="14"/>
      <c r="B6" s="94">
        <v>0.25</v>
      </c>
      <c r="C6" s="96">
        <f>Resultado!D29</f>
        <v>0</v>
      </c>
      <c r="D6" s="32"/>
      <c r="E6" s="77"/>
      <c r="F6" s="77"/>
      <c r="G6" s="77"/>
      <c r="H6" s="77"/>
      <c r="I6" s="77"/>
      <c r="J6" s="13"/>
    </row>
    <row r="7" spans="1:10" x14ac:dyDescent="0.3">
      <c r="B7" s="95">
        <v>0.5</v>
      </c>
      <c r="C7" s="79">
        <v>0.01</v>
      </c>
      <c r="D7" s="20"/>
      <c r="E7" s="20"/>
      <c r="F7" s="20"/>
      <c r="G7" s="20"/>
      <c r="H7" s="20"/>
      <c r="I7" s="20"/>
    </row>
    <row r="8" spans="1:10" x14ac:dyDescent="0.3">
      <c r="B8" s="95">
        <v>0.25</v>
      </c>
      <c r="C8" s="97">
        <f>200%-C6-C7</f>
        <v>1.99</v>
      </c>
      <c r="D8" s="33"/>
      <c r="E8" s="22"/>
      <c r="F8" s="32"/>
      <c r="G8" s="77"/>
      <c r="H8" s="22"/>
      <c r="I8" s="22"/>
    </row>
    <row r="9" spans="1:10" x14ac:dyDescent="0.3">
      <c r="B9" s="95">
        <v>1</v>
      </c>
      <c r="C9" s="33"/>
      <c r="D9" s="80"/>
      <c r="E9" s="22"/>
      <c r="F9" s="32"/>
      <c r="G9" s="77"/>
      <c r="H9" s="22"/>
      <c r="I9" s="22"/>
    </row>
    <row r="10" spans="1:10" x14ac:dyDescent="0.3">
      <c r="B10" s="21"/>
      <c r="C10" s="33"/>
      <c r="D10" s="33"/>
      <c r="E10" s="22"/>
      <c r="F10" s="32"/>
      <c r="G10" s="77"/>
      <c r="H10" s="22"/>
      <c r="I10" s="22"/>
    </row>
    <row r="11" spans="1:10" x14ac:dyDescent="0.3">
      <c r="B11" s="23"/>
      <c r="C11" s="34"/>
      <c r="D11" s="34"/>
      <c r="E11" s="24"/>
      <c r="F11" s="32"/>
      <c r="G11" s="77"/>
      <c r="H11" s="24"/>
      <c r="I11" s="24"/>
    </row>
    <row r="12" spans="1:10" x14ac:dyDescent="0.3">
      <c r="B12" s="19"/>
      <c r="C12" s="33"/>
      <c r="D12" s="33"/>
      <c r="E12" s="24"/>
      <c r="F12" s="32"/>
      <c r="G12" s="77"/>
      <c r="H12" s="24"/>
      <c r="I12" s="24"/>
    </row>
    <row r="13" spans="1:10" x14ac:dyDescent="0.3">
      <c r="B13" s="21"/>
      <c r="C13" s="33"/>
      <c r="D13" s="80"/>
      <c r="E13" s="22"/>
      <c r="F13" s="32"/>
      <c r="G13" s="77"/>
      <c r="H13" s="22"/>
      <c r="I13" s="22"/>
    </row>
    <row r="14" spans="1:10" x14ac:dyDescent="0.3">
      <c r="B14" s="21"/>
      <c r="C14" s="33"/>
      <c r="D14" s="33"/>
      <c r="E14" s="20"/>
      <c r="F14" s="32"/>
      <c r="G14" s="77"/>
      <c r="H14" s="20"/>
      <c r="I14" s="20"/>
    </row>
    <row r="15" spans="1:10" x14ac:dyDescent="0.3">
      <c r="B15" s="21"/>
      <c r="C15" s="33"/>
      <c r="D15" s="33"/>
      <c r="E15" s="22"/>
      <c r="F15" s="22"/>
      <c r="G15" s="22"/>
      <c r="H15" s="22"/>
      <c r="I15" s="22"/>
    </row>
    <row r="16" spans="1:10" x14ac:dyDescent="0.3">
      <c r="B16" s="19"/>
      <c r="C16" s="33"/>
      <c r="D16" s="33"/>
      <c r="E16" s="22"/>
      <c r="F16" s="92"/>
      <c r="G16" s="32"/>
      <c r="H16" s="28"/>
      <c r="I16" s="22"/>
    </row>
    <row r="17" spans="2:9" x14ac:dyDescent="0.3">
      <c r="B17" s="21"/>
      <c r="C17" s="33"/>
      <c r="D17" s="80"/>
      <c r="E17" s="22"/>
      <c r="F17" s="92"/>
      <c r="G17" s="32"/>
      <c r="H17" s="28"/>
      <c r="I17" s="22"/>
    </row>
    <row r="18" spans="2:9" x14ac:dyDescent="0.3">
      <c r="B18" s="23"/>
      <c r="C18" s="32"/>
      <c r="D18" s="32"/>
      <c r="E18" s="20"/>
      <c r="F18" s="93"/>
      <c r="G18" s="32"/>
      <c r="H18" s="28"/>
      <c r="I18" s="20"/>
    </row>
    <row r="19" spans="2:9" x14ac:dyDescent="0.3">
      <c r="B19" s="21"/>
      <c r="C19" s="33"/>
      <c r="D19" s="33"/>
      <c r="E19" s="22"/>
      <c r="F19" s="92"/>
      <c r="G19" s="32"/>
      <c r="H19" s="28"/>
      <c r="I19" s="22"/>
    </row>
    <row r="20" spans="2:9" x14ac:dyDescent="0.3">
      <c r="B20" s="19"/>
      <c r="C20" s="33"/>
      <c r="D20" s="33"/>
      <c r="E20" s="22"/>
      <c r="F20" s="92"/>
      <c r="G20" s="32"/>
      <c r="H20" s="28"/>
      <c r="I20" s="22"/>
    </row>
    <row r="21" spans="2:9" x14ac:dyDescent="0.3">
      <c r="B21" s="21"/>
      <c r="C21" s="33"/>
      <c r="D21" s="80"/>
      <c r="E21" s="22"/>
      <c r="F21" s="92"/>
      <c r="G21" s="32"/>
      <c r="H21" s="28"/>
      <c r="I21" s="22"/>
    </row>
    <row r="22" spans="2:9" x14ac:dyDescent="0.3">
      <c r="B22" s="21"/>
      <c r="C22" s="33"/>
      <c r="D22" s="33"/>
      <c r="E22" s="22"/>
      <c r="F22" s="92"/>
      <c r="G22" s="32"/>
      <c r="H22" s="28"/>
      <c r="I22" s="22"/>
    </row>
    <row r="23" spans="2:9" x14ac:dyDescent="0.3">
      <c r="B23" s="19"/>
      <c r="C23" s="20"/>
      <c r="D23" s="20"/>
      <c r="E23" s="20"/>
      <c r="F23" s="20"/>
      <c r="G23" s="20"/>
      <c r="H23" s="20"/>
      <c r="I23" s="20"/>
    </row>
    <row r="24" spans="2:9" x14ac:dyDescent="0.3">
      <c r="B24" s="19"/>
      <c r="C24" s="33"/>
      <c r="D24" s="33"/>
      <c r="E24" s="22"/>
      <c r="F24" s="22"/>
      <c r="G24" s="22"/>
      <c r="H24" s="22"/>
      <c r="I24" s="22"/>
    </row>
    <row r="25" spans="2:9" x14ac:dyDescent="0.3">
      <c r="B25" s="21"/>
      <c r="C25" s="33"/>
      <c r="D25" s="80"/>
      <c r="E25" s="22"/>
      <c r="F25" s="22"/>
      <c r="G25" s="22"/>
      <c r="H25" s="22"/>
      <c r="I25" s="22"/>
    </row>
    <row r="26" spans="2:9" x14ac:dyDescent="0.3">
      <c r="B26" s="21"/>
      <c r="C26" s="33"/>
      <c r="D26" s="33"/>
      <c r="E26" s="22"/>
      <c r="F26" s="22"/>
      <c r="G26" s="22"/>
      <c r="H26" s="22"/>
      <c r="I26" s="22"/>
    </row>
    <row r="27" spans="2:9" x14ac:dyDescent="0.3">
      <c r="B27" s="21"/>
      <c r="C27" s="33"/>
      <c r="D27" s="33"/>
      <c r="E27" s="22"/>
      <c r="F27" s="22"/>
      <c r="G27" s="22"/>
      <c r="H27" s="22"/>
      <c r="I27" s="22"/>
    </row>
    <row r="28" spans="2:9" x14ac:dyDescent="0.3">
      <c r="B28" s="19"/>
      <c r="C28" s="33"/>
      <c r="D28" s="33"/>
      <c r="E28" s="22"/>
      <c r="F28" s="22"/>
      <c r="G28" s="22"/>
      <c r="H28" s="22"/>
      <c r="I28" s="22"/>
    </row>
    <row r="29" spans="2:9" x14ac:dyDescent="0.3">
      <c r="B29" s="21"/>
      <c r="C29" s="33"/>
      <c r="D29" s="80"/>
      <c r="E29" s="22"/>
      <c r="F29" s="22"/>
      <c r="G29" s="22"/>
      <c r="H29" s="22"/>
      <c r="I29" s="22"/>
    </row>
    <row r="30" spans="2:9" x14ac:dyDescent="0.3">
      <c r="B30" s="21"/>
      <c r="C30" s="33"/>
      <c r="D30" s="33"/>
      <c r="E30" s="22"/>
      <c r="F30" s="22"/>
      <c r="G30" s="22"/>
      <c r="H30" s="22"/>
      <c r="I30" s="22"/>
    </row>
    <row r="31" spans="2:9" x14ac:dyDescent="0.3">
      <c r="B31" s="21"/>
      <c r="C31" s="33"/>
      <c r="D31" s="33"/>
      <c r="E31" s="22"/>
      <c r="F31" s="22"/>
      <c r="G31" s="22"/>
      <c r="H31" s="22"/>
      <c r="I31" s="22"/>
    </row>
    <row r="32" spans="2:9" x14ac:dyDescent="0.3">
      <c r="B32" s="19"/>
      <c r="C32" s="33"/>
      <c r="D32" s="33"/>
      <c r="E32" s="22"/>
      <c r="F32" s="22"/>
      <c r="G32" s="22"/>
      <c r="H32" s="22"/>
      <c r="I32" s="22"/>
    </row>
    <row r="33" spans="2:9" x14ac:dyDescent="0.3">
      <c r="B33" s="23"/>
      <c r="C33" s="32"/>
      <c r="D33" s="80"/>
      <c r="E33" s="20"/>
      <c r="F33" s="20"/>
      <c r="G33" s="20"/>
      <c r="H33" s="20"/>
      <c r="I33" s="20"/>
    </row>
    <row r="34" spans="2:9" x14ac:dyDescent="0.3">
      <c r="B34" s="21"/>
      <c r="C34" s="32"/>
      <c r="D34" s="32"/>
      <c r="E34" s="22"/>
      <c r="F34" s="22"/>
      <c r="G34" s="22"/>
      <c r="H34" s="22"/>
      <c r="I34" s="22"/>
    </row>
    <row r="35" spans="2:9" x14ac:dyDescent="0.3">
      <c r="B35" s="26"/>
      <c r="C35" s="40"/>
      <c r="D35" s="40"/>
      <c r="E35" s="27"/>
      <c r="F35" s="27"/>
      <c r="G35" s="27"/>
      <c r="H35" s="27"/>
      <c r="I35" s="27"/>
    </row>
    <row r="36" spans="2:9" x14ac:dyDescent="0.3">
      <c r="B36" s="21"/>
      <c r="C36" s="33"/>
      <c r="D36" s="33"/>
      <c r="E36" s="22"/>
      <c r="F36" s="22"/>
      <c r="G36" s="22"/>
      <c r="H36" s="22"/>
      <c r="I36" s="22"/>
    </row>
    <row r="37" spans="2:9" x14ac:dyDescent="0.3">
      <c r="B37" s="21"/>
      <c r="C37" s="33"/>
      <c r="D37" s="33"/>
      <c r="E37" s="22"/>
      <c r="F37" s="22"/>
      <c r="G37" s="22"/>
      <c r="H37" s="22"/>
      <c r="I37" s="22"/>
    </row>
    <row r="38" spans="2:9" x14ac:dyDescent="0.3">
      <c r="B38" s="21"/>
      <c r="C38" s="33"/>
      <c r="D38" s="33"/>
      <c r="E38" s="22"/>
      <c r="F38" s="22"/>
      <c r="G38" s="22"/>
      <c r="H38" s="22"/>
      <c r="I38" s="22"/>
    </row>
    <row r="39" spans="2:9" x14ac:dyDescent="0.3">
      <c r="B39" s="25"/>
      <c r="C39" s="33"/>
      <c r="D39" s="33"/>
      <c r="E39" s="22"/>
      <c r="F39" s="22"/>
      <c r="G39" s="22"/>
      <c r="H39" s="22"/>
      <c r="I39" s="22"/>
    </row>
    <row r="40" spans="2:9" x14ac:dyDescent="0.3">
      <c r="B40" s="19"/>
      <c r="C40" s="20"/>
      <c r="D40" s="20"/>
      <c r="E40" s="20"/>
      <c r="F40" s="20"/>
      <c r="G40" s="20"/>
      <c r="H40" s="20"/>
      <c r="I40" s="20"/>
    </row>
    <row r="41" spans="2:9" x14ac:dyDescent="0.3">
      <c r="B41" s="21"/>
      <c r="C41" s="33"/>
      <c r="D41" s="33"/>
      <c r="E41" s="22"/>
      <c r="F41" s="22"/>
      <c r="G41" s="22"/>
      <c r="H41" s="22"/>
      <c r="I41" s="22"/>
    </row>
    <row r="42" spans="2:9" x14ac:dyDescent="0.3">
      <c r="B42" s="28"/>
      <c r="C42" s="40"/>
      <c r="D42" s="40"/>
      <c r="E42" s="28"/>
      <c r="F42" s="28"/>
      <c r="G42" s="28"/>
      <c r="H42" s="28"/>
      <c r="I42" s="28"/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1200D-BA28-42C8-B27D-D8867BBA0E88}">
  <dimension ref="A1:M42"/>
  <sheetViews>
    <sheetView showGridLines="0" topLeftCell="A2" zoomScale="102" zoomScaleNormal="90" workbookViewId="0">
      <selection activeCell="E11" sqref="E11:AI11"/>
    </sheetView>
  </sheetViews>
  <sheetFormatPr defaultColWidth="0" defaultRowHeight="14.4" x14ac:dyDescent="0.3"/>
  <cols>
    <col min="1" max="1" width="2.44140625" customWidth="1"/>
    <col min="2" max="2" width="22.21875" style="29" customWidth="1"/>
    <col min="3" max="3" width="8.44140625" style="41" bestFit="1" customWidth="1"/>
    <col min="4" max="4" width="7.77734375" style="41" customWidth="1"/>
    <col min="5" max="5" width="13.21875" style="29" customWidth="1"/>
    <col min="6" max="6" width="20.5546875" style="29" customWidth="1"/>
    <col min="7" max="7" width="8.77734375" style="29" bestFit="1" customWidth="1"/>
    <col min="8" max="8" width="7.77734375" style="29" customWidth="1"/>
    <col min="9" max="9" width="32.21875" style="29" customWidth="1"/>
    <col min="10" max="10" width="4.21875" customWidth="1"/>
    <col min="11" max="13" width="0" hidden="1" customWidth="1"/>
    <col min="14" max="16384" width="8.77734375" hidden="1"/>
  </cols>
  <sheetData>
    <row r="1" spans="1:10" s="4" customFormat="1" x14ac:dyDescent="0.3">
      <c r="B1" s="5" t="s">
        <v>0</v>
      </c>
      <c r="C1" s="36"/>
      <c r="D1" s="36"/>
      <c r="E1" s="5"/>
      <c r="F1" s="5"/>
      <c r="G1" s="5"/>
      <c r="H1" s="5"/>
      <c r="I1" s="5"/>
      <c r="J1" s="5"/>
    </row>
    <row r="2" spans="1:10" ht="7.95" customHeight="1" x14ac:dyDescent="0.3">
      <c r="B2"/>
      <c r="C2" s="37"/>
      <c r="D2" s="37"/>
      <c r="E2"/>
      <c r="F2"/>
      <c r="G2"/>
      <c r="H2"/>
      <c r="I2"/>
    </row>
    <row r="3" spans="1:10" s="6" customFormat="1" ht="16.2" customHeight="1" x14ac:dyDescent="0.3">
      <c r="B3" s="16" t="s">
        <v>1</v>
      </c>
      <c r="C3" s="38"/>
      <c r="D3" s="38"/>
      <c r="E3" s="7"/>
      <c r="F3" s="7"/>
      <c r="G3" s="7"/>
      <c r="H3" s="7"/>
      <c r="I3" s="7"/>
      <c r="J3" s="7"/>
    </row>
    <row r="4" spans="1:10" s="6" customFormat="1" ht="16.2" customHeight="1" x14ac:dyDescent="0.3">
      <c r="A4" s="14"/>
      <c r="B4" s="17"/>
      <c r="C4" s="39"/>
      <c r="D4" s="39"/>
      <c r="E4" s="18"/>
      <c r="F4" s="15"/>
      <c r="G4" s="15"/>
      <c r="H4" s="15"/>
      <c r="I4" s="15"/>
      <c r="J4" s="13"/>
    </row>
    <row r="5" spans="1:10" s="6" customFormat="1" ht="16.2" customHeight="1" x14ac:dyDescent="0.3">
      <c r="A5" s="14"/>
      <c r="B5" s="78" t="s">
        <v>26</v>
      </c>
      <c r="C5" s="79" t="s">
        <v>27</v>
      </c>
      <c r="D5" s="79"/>
      <c r="E5" s="77"/>
      <c r="F5" s="77"/>
      <c r="G5" s="77"/>
      <c r="H5" s="77"/>
      <c r="I5" s="77"/>
      <c r="J5" s="13"/>
    </row>
    <row r="6" spans="1:10" s="6" customFormat="1" ht="16.2" customHeight="1" x14ac:dyDescent="0.3">
      <c r="A6" s="14"/>
      <c r="B6" s="94">
        <v>0.25</v>
      </c>
      <c r="C6" s="96">
        <f>Resultado!D33</f>
        <v>0</v>
      </c>
      <c r="D6" s="32"/>
      <c r="E6" s="77"/>
      <c r="F6" s="77"/>
      <c r="G6" s="77"/>
      <c r="H6" s="77"/>
      <c r="I6" s="77"/>
      <c r="J6" s="13"/>
    </row>
    <row r="7" spans="1:10" x14ac:dyDescent="0.3">
      <c r="B7" s="95">
        <v>0.5</v>
      </c>
      <c r="C7" s="79">
        <v>0.01</v>
      </c>
      <c r="D7" s="20"/>
      <c r="E7" s="20"/>
      <c r="F7" s="20"/>
      <c r="G7" s="20"/>
      <c r="H7" s="20"/>
      <c r="I7" s="20"/>
    </row>
    <row r="8" spans="1:10" x14ac:dyDescent="0.3">
      <c r="B8" s="95">
        <v>0.25</v>
      </c>
      <c r="C8" s="97">
        <f>200%-C6-C7</f>
        <v>1.99</v>
      </c>
      <c r="D8" s="33"/>
      <c r="E8" s="22"/>
      <c r="F8" s="32"/>
      <c r="G8" s="77"/>
      <c r="H8" s="22"/>
      <c r="I8" s="22"/>
    </row>
    <row r="9" spans="1:10" x14ac:dyDescent="0.3">
      <c r="B9" s="95">
        <v>1</v>
      </c>
      <c r="C9" s="33"/>
      <c r="D9" s="80"/>
      <c r="E9" s="22"/>
      <c r="F9" s="32"/>
      <c r="G9" s="77"/>
      <c r="H9" s="22"/>
      <c r="I9" s="22"/>
    </row>
    <row r="10" spans="1:10" x14ac:dyDescent="0.3">
      <c r="B10" s="21"/>
      <c r="C10" s="33"/>
      <c r="D10" s="33"/>
      <c r="E10" s="22"/>
      <c r="F10" s="32"/>
      <c r="G10" s="77"/>
      <c r="H10" s="22"/>
      <c r="I10" s="22"/>
    </row>
    <row r="11" spans="1:10" x14ac:dyDescent="0.3">
      <c r="B11" s="23"/>
      <c r="C11" s="34"/>
      <c r="D11" s="34"/>
      <c r="E11" s="24"/>
      <c r="F11" s="32"/>
      <c r="G11" s="77"/>
      <c r="H11" s="24"/>
      <c r="I11" s="24"/>
    </row>
    <row r="12" spans="1:10" x14ac:dyDescent="0.3">
      <c r="B12" s="19"/>
      <c r="C12" s="33"/>
      <c r="D12" s="33"/>
      <c r="E12" s="24"/>
      <c r="F12" s="32"/>
      <c r="G12" s="77"/>
      <c r="H12" s="24"/>
      <c r="I12" s="24"/>
    </row>
    <row r="13" spans="1:10" x14ac:dyDescent="0.3">
      <c r="B13" s="21"/>
      <c r="C13" s="33"/>
      <c r="D13" s="80"/>
      <c r="E13" s="22"/>
      <c r="F13" s="32"/>
      <c r="G13" s="77"/>
      <c r="H13" s="22"/>
      <c r="I13" s="22"/>
    </row>
    <row r="14" spans="1:10" x14ac:dyDescent="0.3">
      <c r="B14" s="21"/>
      <c r="C14" s="33"/>
      <c r="D14" s="33"/>
      <c r="E14" s="20"/>
      <c r="F14" s="32"/>
      <c r="G14" s="77"/>
      <c r="H14" s="20"/>
      <c r="I14" s="20"/>
    </row>
    <row r="15" spans="1:10" x14ac:dyDescent="0.3">
      <c r="B15" s="21"/>
      <c r="C15" s="33"/>
      <c r="D15" s="33"/>
      <c r="E15" s="22"/>
      <c r="F15" s="22"/>
      <c r="G15" s="22"/>
      <c r="H15" s="22"/>
      <c r="I15" s="22"/>
    </row>
    <row r="16" spans="1:10" x14ac:dyDescent="0.3">
      <c r="B16" s="19"/>
      <c r="C16" s="33"/>
      <c r="D16" s="33"/>
      <c r="E16" s="22"/>
      <c r="F16" s="92"/>
      <c r="G16" s="32"/>
      <c r="H16" s="28"/>
      <c r="I16" s="22"/>
    </row>
    <row r="17" spans="2:9" x14ac:dyDescent="0.3">
      <c r="B17" s="21"/>
      <c r="C17" s="33"/>
      <c r="D17" s="80"/>
      <c r="E17" s="22"/>
      <c r="F17" s="92"/>
      <c r="G17" s="32"/>
      <c r="H17" s="28"/>
      <c r="I17" s="22"/>
    </row>
    <row r="18" spans="2:9" x14ac:dyDescent="0.3">
      <c r="B18" s="23"/>
      <c r="C18" s="32"/>
      <c r="D18" s="32"/>
      <c r="E18" s="20"/>
      <c r="F18" s="93"/>
      <c r="G18" s="32"/>
      <c r="H18" s="28"/>
      <c r="I18" s="20"/>
    </row>
    <row r="19" spans="2:9" x14ac:dyDescent="0.3">
      <c r="B19" s="21"/>
      <c r="C19" s="33"/>
      <c r="D19" s="33"/>
      <c r="E19" s="22"/>
      <c r="F19" s="92"/>
      <c r="G19" s="32"/>
      <c r="H19" s="28"/>
      <c r="I19" s="22"/>
    </row>
    <row r="20" spans="2:9" x14ac:dyDescent="0.3">
      <c r="B20" s="19"/>
      <c r="C20" s="33"/>
      <c r="D20" s="33"/>
      <c r="E20" s="22"/>
      <c r="F20" s="92"/>
      <c r="G20" s="32"/>
      <c r="H20" s="28"/>
      <c r="I20" s="22"/>
    </row>
    <row r="21" spans="2:9" x14ac:dyDescent="0.3">
      <c r="B21" s="21"/>
      <c r="C21" s="33"/>
      <c r="D21" s="80"/>
      <c r="E21" s="22"/>
      <c r="F21" s="92"/>
      <c r="G21" s="32"/>
      <c r="H21" s="28"/>
      <c r="I21" s="22"/>
    </row>
    <row r="22" spans="2:9" x14ac:dyDescent="0.3">
      <c r="B22" s="21"/>
      <c r="C22" s="33"/>
      <c r="D22" s="33"/>
      <c r="E22" s="22"/>
      <c r="F22" s="92"/>
      <c r="G22" s="32"/>
      <c r="H22" s="28"/>
      <c r="I22" s="22"/>
    </row>
    <row r="23" spans="2:9" x14ac:dyDescent="0.3">
      <c r="B23" s="19"/>
      <c r="C23" s="20"/>
      <c r="D23" s="20"/>
      <c r="E23" s="20"/>
      <c r="F23" s="20"/>
      <c r="G23" s="20"/>
      <c r="H23" s="20"/>
      <c r="I23" s="20"/>
    </row>
    <row r="24" spans="2:9" x14ac:dyDescent="0.3">
      <c r="B24" s="19"/>
      <c r="C24" s="33"/>
      <c r="D24" s="33"/>
      <c r="E24" s="22"/>
      <c r="F24" s="22"/>
      <c r="G24" s="22"/>
      <c r="H24" s="22"/>
      <c r="I24" s="22"/>
    </row>
    <row r="25" spans="2:9" x14ac:dyDescent="0.3">
      <c r="B25" s="21"/>
      <c r="C25" s="33"/>
      <c r="D25" s="80"/>
      <c r="E25" s="22"/>
      <c r="F25" s="22"/>
      <c r="G25" s="22"/>
      <c r="H25" s="22"/>
      <c r="I25" s="22"/>
    </row>
    <row r="26" spans="2:9" x14ac:dyDescent="0.3">
      <c r="B26" s="21"/>
      <c r="C26" s="33"/>
      <c r="D26" s="33"/>
      <c r="E26" s="22"/>
      <c r="F26" s="22"/>
      <c r="G26" s="22"/>
      <c r="H26" s="22"/>
      <c r="I26" s="22"/>
    </row>
    <row r="27" spans="2:9" x14ac:dyDescent="0.3">
      <c r="B27" s="21"/>
      <c r="C27" s="33"/>
      <c r="D27" s="33"/>
      <c r="E27" s="22"/>
      <c r="F27" s="22"/>
      <c r="G27" s="22"/>
      <c r="H27" s="22"/>
      <c r="I27" s="22"/>
    </row>
    <row r="28" spans="2:9" x14ac:dyDescent="0.3">
      <c r="B28" s="19"/>
      <c r="C28" s="33"/>
      <c r="D28" s="33"/>
      <c r="E28" s="22"/>
      <c r="F28" s="22"/>
      <c r="G28" s="22"/>
      <c r="H28" s="22"/>
      <c r="I28" s="22"/>
    </row>
    <row r="29" spans="2:9" x14ac:dyDescent="0.3">
      <c r="B29" s="21"/>
      <c r="C29" s="33"/>
      <c r="D29" s="80"/>
      <c r="E29" s="22"/>
      <c r="F29" s="22"/>
      <c r="G29" s="22"/>
      <c r="H29" s="22"/>
      <c r="I29" s="22"/>
    </row>
    <row r="30" spans="2:9" x14ac:dyDescent="0.3">
      <c r="B30" s="21"/>
      <c r="C30" s="33"/>
      <c r="D30" s="33"/>
      <c r="E30" s="22"/>
      <c r="F30" s="22"/>
      <c r="G30" s="22"/>
      <c r="H30" s="22"/>
      <c r="I30" s="22"/>
    </row>
    <row r="31" spans="2:9" x14ac:dyDescent="0.3">
      <c r="B31" s="21"/>
      <c r="C31" s="33"/>
      <c r="D31" s="33"/>
      <c r="E31" s="22"/>
      <c r="F31" s="22"/>
      <c r="G31" s="22"/>
      <c r="H31" s="22"/>
      <c r="I31" s="22"/>
    </row>
    <row r="32" spans="2:9" x14ac:dyDescent="0.3">
      <c r="B32" s="19"/>
      <c r="C32" s="33"/>
      <c r="D32" s="33"/>
      <c r="E32" s="22"/>
      <c r="F32" s="22"/>
      <c r="G32" s="22"/>
      <c r="H32" s="22"/>
      <c r="I32" s="22"/>
    </row>
    <row r="33" spans="2:9" x14ac:dyDescent="0.3">
      <c r="B33" s="23"/>
      <c r="C33" s="32"/>
      <c r="D33" s="80"/>
      <c r="E33" s="20"/>
      <c r="F33" s="20"/>
      <c r="G33" s="20"/>
      <c r="H33" s="20"/>
      <c r="I33" s="20"/>
    </row>
    <row r="34" spans="2:9" x14ac:dyDescent="0.3">
      <c r="B34" s="21"/>
      <c r="C34" s="32"/>
      <c r="D34" s="32"/>
      <c r="E34" s="22"/>
      <c r="F34" s="22"/>
      <c r="G34" s="22"/>
      <c r="H34" s="22"/>
      <c r="I34" s="22"/>
    </row>
    <row r="35" spans="2:9" x14ac:dyDescent="0.3">
      <c r="B35" s="26"/>
      <c r="C35" s="40"/>
      <c r="D35" s="40"/>
      <c r="E35" s="27"/>
      <c r="F35" s="27"/>
      <c r="G35" s="27"/>
      <c r="H35" s="27"/>
      <c r="I35" s="27"/>
    </row>
    <row r="36" spans="2:9" x14ac:dyDescent="0.3">
      <c r="B36" s="21"/>
      <c r="C36" s="33"/>
      <c r="D36" s="33"/>
      <c r="E36" s="22"/>
      <c r="F36" s="22"/>
      <c r="G36" s="22"/>
      <c r="H36" s="22"/>
      <c r="I36" s="22"/>
    </row>
    <row r="37" spans="2:9" x14ac:dyDescent="0.3">
      <c r="B37" s="21"/>
      <c r="C37" s="33"/>
      <c r="D37" s="33"/>
      <c r="E37" s="22"/>
      <c r="F37" s="22"/>
      <c r="G37" s="22"/>
      <c r="H37" s="22"/>
      <c r="I37" s="22"/>
    </row>
    <row r="38" spans="2:9" x14ac:dyDescent="0.3">
      <c r="B38" s="21"/>
      <c r="C38" s="33"/>
      <c r="D38" s="33"/>
      <c r="E38" s="22"/>
      <c r="F38" s="22"/>
      <c r="G38" s="22"/>
      <c r="H38" s="22"/>
      <c r="I38" s="22"/>
    </row>
    <row r="39" spans="2:9" x14ac:dyDescent="0.3">
      <c r="B39" s="25"/>
      <c r="C39" s="33"/>
      <c r="D39" s="33"/>
      <c r="E39" s="22"/>
      <c r="F39" s="22"/>
      <c r="G39" s="22"/>
      <c r="H39" s="22"/>
      <c r="I39" s="22"/>
    </row>
    <row r="40" spans="2:9" x14ac:dyDescent="0.3">
      <c r="B40" s="19"/>
      <c r="C40" s="20"/>
      <c r="D40" s="20"/>
      <c r="E40" s="20"/>
      <c r="F40" s="20"/>
      <c r="G40" s="20"/>
      <c r="H40" s="20"/>
      <c r="I40" s="20"/>
    </row>
    <row r="41" spans="2:9" x14ac:dyDescent="0.3">
      <c r="B41" s="21"/>
      <c r="C41" s="33"/>
      <c r="D41" s="33"/>
      <c r="E41" s="22"/>
      <c r="F41" s="22"/>
      <c r="G41" s="22"/>
      <c r="H41" s="22"/>
      <c r="I41" s="22"/>
    </row>
    <row r="42" spans="2:9" x14ac:dyDescent="0.3">
      <c r="B42" s="28"/>
      <c r="C42" s="40"/>
      <c r="D42" s="40"/>
      <c r="E42" s="28"/>
      <c r="F42" s="28"/>
      <c r="G42" s="28"/>
      <c r="H42" s="28"/>
      <c r="I42" s="28"/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4EC64-46FC-4B68-8CAD-1094A567D00D}">
  <dimension ref="A1:M42"/>
  <sheetViews>
    <sheetView showGridLines="0" topLeftCell="A2" zoomScale="102" zoomScaleNormal="90" workbookViewId="0">
      <selection activeCell="E11" sqref="E11:AI11"/>
    </sheetView>
  </sheetViews>
  <sheetFormatPr defaultColWidth="0" defaultRowHeight="14.4" x14ac:dyDescent="0.3"/>
  <cols>
    <col min="1" max="1" width="2.44140625" customWidth="1"/>
    <col min="2" max="2" width="22.21875" style="29" customWidth="1"/>
    <col min="3" max="3" width="8.44140625" style="41" bestFit="1" customWidth="1"/>
    <col min="4" max="4" width="7.77734375" style="41" customWidth="1"/>
    <col min="5" max="5" width="13.21875" style="29" customWidth="1"/>
    <col min="6" max="6" width="20.5546875" style="29" customWidth="1"/>
    <col min="7" max="7" width="8.77734375" style="29" bestFit="1" customWidth="1"/>
    <col min="8" max="8" width="7.77734375" style="29" customWidth="1"/>
    <col min="9" max="9" width="32.21875" style="29" customWidth="1"/>
    <col min="10" max="10" width="4.21875" customWidth="1"/>
    <col min="11" max="13" width="0" hidden="1" customWidth="1"/>
    <col min="14" max="16384" width="8.77734375" hidden="1"/>
  </cols>
  <sheetData>
    <row r="1" spans="1:10" s="4" customFormat="1" x14ac:dyDescent="0.3">
      <c r="B1" s="5" t="s">
        <v>0</v>
      </c>
      <c r="C1" s="36"/>
      <c r="D1" s="36"/>
      <c r="E1" s="5"/>
      <c r="F1" s="5"/>
      <c r="G1" s="5"/>
      <c r="H1" s="5"/>
      <c r="I1" s="5"/>
      <c r="J1" s="5"/>
    </row>
    <row r="2" spans="1:10" ht="7.95" customHeight="1" x14ac:dyDescent="0.3">
      <c r="B2"/>
      <c r="C2" s="37"/>
      <c r="D2" s="37"/>
      <c r="E2"/>
      <c r="F2"/>
      <c r="G2"/>
      <c r="H2"/>
      <c r="I2"/>
    </row>
    <row r="3" spans="1:10" s="6" customFormat="1" ht="16.2" customHeight="1" x14ac:dyDescent="0.3">
      <c r="B3" s="16" t="s">
        <v>1</v>
      </c>
      <c r="C3" s="38"/>
      <c r="D3" s="38"/>
      <c r="E3" s="7"/>
      <c r="F3" s="7"/>
      <c r="G3" s="7"/>
      <c r="H3" s="7"/>
      <c r="I3" s="7"/>
      <c r="J3" s="7"/>
    </row>
    <row r="4" spans="1:10" s="6" customFormat="1" ht="16.2" customHeight="1" x14ac:dyDescent="0.3">
      <c r="A4" s="14"/>
      <c r="B4" s="17"/>
      <c r="C4" s="39"/>
      <c r="D4" s="39"/>
      <c r="E4" s="18"/>
      <c r="F4" s="15"/>
      <c r="G4" s="15"/>
      <c r="H4" s="15"/>
      <c r="I4" s="15"/>
      <c r="J4" s="13"/>
    </row>
    <row r="5" spans="1:10" s="6" customFormat="1" ht="16.2" customHeight="1" x14ac:dyDescent="0.3">
      <c r="A5" s="14"/>
      <c r="B5" s="78" t="s">
        <v>26</v>
      </c>
      <c r="C5" s="79" t="s">
        <v>27</v>
      </c>
      <c r="D5" s="79"/>
      <c r="E5" s="77"/>
      <c r="F5" s="77"/>
      <c r="G5" s="77"/>
      <c r="H5" s="77"/>
      <c r="I5" s="77"/>
      <c r="J5" s="13"/>
    </row>
    <row r="6" spans="1:10" s="6" customFormat="1" ht="16.2" customHeight="1" x14ac:dyDescent="0.3">
      <c r="A6" s="14"/>
      <c r="B6" s="94">
        <v>0.25</v>
      </c>
      <c r="C6" s="96">
        <f>Resultado!D37</f>
        <v>0</v>
      </c>
      <c r="D6" s="32"/>
      <c r="E6" s="77"/>
      <c r="F6" s="77"/>
      <c r="G6" s="77"/>
      <c r="H6" s="77"/>
      <c r="I6" s="77"/>
      <c r="J6" s="13"/>
    </row>
    <row r="7" spans="1:10" x14ac:dyDescent="0.3">
      <c r="B7" s="95">
        <v>0.5</v>
      </c>
      <c r="C7" s="79">
        <v>0.01</v>
      </c>
      <c r="D7" s="20"/>
      <c r="E7" s="20"/>
      <c r="F7" s="20"/>
      <c r="G7" s="20"/>
      <c r="H7" s="20"/>
      <c r="I7" s="20"/>
    </row>
    <row r="8" spans="1:10" x14ac:dyDescent="0.3">
      <c r="B8" s="95">
        <v>0.25</v>
      </c>
      <c r="C8" s="97">
        <f>200%-C6-C7</f>
        <v>1.99</v>
      </c>
      <c r="D8" s="33"/>
      <c r="E8" s="22"/>
      <c r="F8" s="32"/>
      <c r="G8" s="77"/>
      <c r="H8" s="22"/>
      <c r="I8" s="22"/>
    </row>
    <row r="9" spans="1:10" x14ac:dyDescent="0.3">
      <c r="B9" s="95">
        <v>1</v>
      </c>
      <c r="C9" s="33"/>
      <c r="D9" s="80"/>
      <c r="E9" s="22"/>
      <c r="F9" s="32"/>
      <c r="G9" s="77"/>
      <c r="H9" s="22"/>
      <c r="I9" s="22"/>
    </row>
    <row r="10" spans="1:10" x14ac:dyDescent="0.3">
      <c r="B10" s="21"/>
      <c r="C10" s="33"/>
      <c r="D10" s="33"/>
      <c r="E10" s="22"/>
      <c r="F10" s="32"/>
      <c r="G10" s="77"/>
      <c r="H10" s="22"/>
      <c r="I10" s="22"/>
    </row>
    <row r="11" spans="1:10" x14ac:dyDescent="0.3">
      <c r="B11" s="23"/>
      <c r="C11" s="34"/>
      <c r="D11" s="34"/>
      <c r="E11" s="24"/>
      <c r="F11" s="32"/>
      <c r="G11" s="77"/>
      <c r="H11" s="24"/>
      <c r="I11" s="24"/>
    </row>
    <row r="12" spans="1:10" x14ac:dyDescent="0.3">
      <c r="B12" s="19"/>
      <c r="C12" s="33"/>
      <c r="D12" s="33"/>
      <c r="E12" s="24"/>
      <c r="F12" s="32"/>
      <c r="G12" s="77"/>
      <c r="H12" s="24"/>
      <c r="I12" s="24"/>
    </row>
    <row r="13" spans="1:10" x14ac:dyDescent="0.3">
      <c r="B13" s="21"/>
      <c r="C13" s="33"/>
      <c r="D13" s="80"/>
      <c r="E13" s="22"/>
      <c r="F13" s="32"/>
      <c r="G13" s="77"/>
      <c r="H13" s="22"/>
      <c r="I13" s="22"/>
    </row>
    <row r="14" spans="1:10" x14ac:dyDescent="0.3">
      <c r="B14" s="21"/>
      <c r="C14" s="33"/>
      <c r="D14" s="33"/>
      <c r="E14" s="20"/>
      <c r="F14" s="32"/>
      <c r="G14" s="77"/>
      <c r="H14" s="20"/>
      <c r="I14" s="20"/>
    </row>
    <row r="15" spans="1:10" x14ac:dyDescent="0.3">
      <c r="B15" s="21"/>
      <c r="C15" s="33"/>
      <c r="D15" s="33"/>
      <c r="E15" s="22"/>
      <c r="F15" s="22"/>
      <c r="G15" s="22"/>
      <c r="H15" s="22"/>
      <c r="I15" s="22"/>
    </row>
    <row r="16" spans="1:10" x14ac:dyDescent="0.3">
      <c r="B16" s="19"/>
      <c r="C16" s="33"/>
      <c r="D16" s="33"/>
      <c r="E16" s="22"/>
      <c r="F16" s="92"/>
      <c r="G16" s="32"/>
      <c r="H16" s="28"/>
      <c r="I16" s="22"/>
    </row>
    <row r="17" spans="2:9" x14ac:dyDescent="0.3">
      <c r="B17" s="21"/>
      <c r="C17" s="33"/>
      <c r="D17" s="80"/>
      <c r="E17" s="22"/>
      <c r="F17" s="92"/>
      <c r="G17" s="32"/>
      <c r="H17" s="28"/>
      <c r="I17" s="22"/>
    </row>
    <row r="18" spans="2:9" x14ac:dyDescent="0.3">
      <c r="B18" s="23"/>
      <c r="C18" s="32"/>
      <c r="D18" s="32"/>
      <c r="E18" s="20"/>
      <c r="F18" s="93"/>
      <c r="G18" s="32"/>
      <c r="H18" s="28"/>
      <c r="I18" s="20"/>
    </row>
    <row r="19" spans="2:9" x14ac:dyDescent="0.3">
      <c r="B19" s="21"/>
      <c r="C19" s="33"/>
      <c r="D19" s="33"/>
      <c r="E19" s="22"/>
      <c r="F19" s="92"/>
      <c r="G19" s="32"/>
      <c r="H19" s="28"/>
      <c r="I19" s="22"/>
    </row>
    <row r="20" spans="2:9" x14ac:dyDescent="0.3">
      <c r="B20" s="19"/>
      <c r="C20" s="33"/>
      <c r="D20" s="33"/>
      <c r="E20" s="22"/>
      <c r="F20" s="92"/>
      <c r="G20" s="32"/>
      <c r="H20" s="28"/>
      <c r="I20" s="22"/>
    </row>
    <row r="21" spans="2:9" x14ac:dyDescent="0.3">
      <c r="B21" s="21"/>
      <c r="C21" s="33"/>
      <c r="D21" s="80"/>
      <c r="E21" s="22"/>
      <c r="F21" s="92"/>
      <c r="G21" s="32"/>
      <c r="H21" s="28"/>
      <c r="I21" s="22"/>
    </row>
    <row r="22" spans="2:9" x14ac:dyDescent="0.3">
      <c r="B22" s="21"/>
      <c r="C22" s="33"/>
      <c r="D22" s="33"/>
      <c r="E22" s="22"/>
      <c r="F22" s="92"/>
      <c r="G22" s="32"/>
      <c r="H22" s="28"/>
      <c r="I22" s="22"/>
    </row>
    <row r="23" spans="2:9" x14ac:dyDescent="0.3">
      <c r="B23" s="19"/>
      <c r="C23" s="20"/>
      <c r="D23" s="20"/>
      <c r="E23" s="20"/>
      <c r="F23" s="20"/>
      <c r="G23" s="20"/>
      <c r="H23" s="20"/>
      <c r="I23" s="20"/>
    </row>
    <row r="24" spans="2:9" x14ac:dyDescent="0.3">
      <c r="B24" s="19"/>
      <c r="C24" s="33"/>
      <c r="D24" s="33"/>
      <c r="E24" s="22"/>
      <c r="F24" s="22"/>
      <c r="G24" s="22"/>
      <c r="H24" s="22"/>
      <c r="I24" s="22"/>
    </row>
    <row r="25" spans="2:9" x14ac:dyDescent="0.3">
      <c r="B25" s="21"/>
      <c r="C25" s="33"/>
      <c r="D25" s="80"/>
      <c r="E25" s="22"/>
      <c r="F25" s="22"/>
      <c r="G25" s="22"/>
      <c r="H25" s="22"/>
      <c r="I25" s="22"/>
    </row>
    <row r="26" spans="2:9" x14ac:dyDescent="0.3">
      <c r="B26" s="21"/>
      <c r="C26" s="33"/>
      <c r="D26" s="33"/>
      <c r="E26" s="22"/>
      <c r="F26" s="22"/>
      <c r="G26" s="22"/>
      <c r="H26" s="22"/>
      <c r="I26" s="22"/>
    </row>
    <row r="27" spans="2:9" x14ac:dyDescent="0.3">
      <c r="B27" s="21"/>
      <c r="C27" s="33"/>
      <c r="D27" s="33"/>
      <c r="E27" s="22"/>
      <c r="F27" s="22"/>
      <c r="G27" s="22"/>
      <c r="H27" s="22"/>
      <c r="I27" s="22"/>
    </row>
    <row r="28" spans="2:9" x14ac:dyDescent="0.3">
      <c r="B28" s="19"/>
      <c r="C28" s="33"/>
      <c r="D28" s="33"/>
      <c r="E28" s="22"/>
      <c r="F28" s="22"/>
      <c r="G28" s="22"/>
      <c r="H28" s="22"/>
      <c r="I28" s="22"/>
    </row>
    <row r="29" spans="2:9" x14ac:dyDescent="0.3">
      <c r="B29" s="21"/>
      <c r="C29" s="33"/>
      <c r="D29" s="80"/>
      <c r="E29" s="22"/>
      <c r="F29" s="22"/>
      <c r="G29" s="22"/>
      <c r="H29" s="22"/>
      <c r="I29" s="22"/>
    </row>
    <row r="30" spans="2:9" x14ac:dyDescent="0.3">
      <c r="B30" s="21"/>
      <c r="C30" s="33"/>
      <c r="D30" s="33"/>
      <c r="E30" s="22"/>
      <c r="F30" s="22"/>
      <c r="G30" s="22"/>
      <c r="H30" s="22"/>
      <c r="I30" s="22"/>
    </row>
    <row r="31" spans="2:9" x14ac:dyDescent="0.3">
      <c r="B31" s="21"/>
      <c r="C31" s="33"/>
      <c r="D31" s="33"/>
      <c r="E31" s="22"/>
      <c r="F31" s="22"/>
      <c r="G31" s="22"/>
      <c r="H31" s="22"/>
      <c r="I31" s="22"/>
    </row>
    <row r="32" spans="2:9" x14ac:dyDescent="0.3">
      <c r="B32" s="19"/>
      <c r="C32" s="33"/>
      <c r="D32" s="33"/>
      <c r="E32" s="22"/>
      <c r="F32" s="22"/>
      <c r="G32" s="22"/>
      <c r="H32" s="22"/>
      <c r="I32" s="22"/>
    </row>
    <row r="33" spans="2:9" x14ac:dyDescent="0.3">
      <c r="B33" s="23"/>
      <c r="C33" s="32"/>
      <c r="D33" s="80"/>
      <c r="E33" s="20"/>
      <c r="F33" s="20"/>
      <c r="G33" s="20"/>
      <c r="H33" s="20"/>
      <c r="I33" s="20"/>
    </row>
    <row r="34" spans="2:9" x14ac:dyDescent="0.3">
      <c r="B34" s="21"/>
      <c r="C34" s="32"/>
      <c r="D34" s="32"/>
      <c r="E34" s="22"/>
      <c r="F34" s="22"/>
      <c r="G34" s="22"/>
      <c r="H34" s="22"/>
      <c r="I34" s="22"/>
    </row>
    <row r="35" spans="2:9" x14ac:dyDescent="0.3">
      <c r="B35" s="26"/>
      <c r="C35" s="40"/>
      <c r="D35" s="40"/>
      <c r="E35" s="27"/>
      <c r="F35" s="27"/>
      <c r="G35" s="27"/>
      <c r="H35" s="27"/>
      <c r="I35" s="27"/>
    </row>
    <row r="36" spans="2:9" x14ac:dyDescent="0.3">
      <c r="B36" s="21"/>
      <c r="C36" s="33"/>
      <c r="D36" s="33"/>
      <c r="E36" s="22"/>
      <c r="F36" s="22"/>
      <c r="G36" s="22"/>
      <c r="H36" s="22"/>
      <c r="I36" s="22"/>
    </row>
    <row r="37" spans="2:9" x14ac:dyDescent="0.3">
      <c r="B37" s="21"/>
      <c r="C37" s="33"/>
      <c r="D37" s="33"/>
      <c r="E37" s="22"/>
      <c r="F37" s="22"/>
      <c r="G37" s="22"/>
      <c r="H37" s="22"/>
      <c r="I37" s="22"/>
    </row>
    <row r="38" spans="2:9" x14ac:dyDescent="0.3">
      <c r="B38" s="21"/>
      <c r="C38" s="33"/>
      <c r="D38" s="33"/>
      <c r="E38" s="22"/>
      <c r="F38" s="22"/>
      <c r="G38" s="22"/>
      <c r="H38" s="22"/>
      <c r="I38" s="22"/>
    </row>
    <row r="39" spans="2:9" x14ac:dyDescent="0.3">
      <c r="B39" s="25"/>
      <c r="C39" s="33"/>
      <c r="D39" s="33"/>
      <c r="E39" s="22"/>
      <c r="F39" s="22"/>
      <c r="G39" s="22"/>
      <c r="H39" s="22"/>
      <c r="I39" s="22"/>
    </row>
    <row r="40" spans="2:9" x14ac:dyDescent="0.3">
      <c r="B40" s="19"/>
      <c r="C40" s="20"/>
      <c r="D40" s="20"/>
      <c r="E40" s="20"/>
      <c r="F40" s="20"/>
      <c r="G40" s="20"/>
      <c r="H40" s="20"/>
      <c r="I40" s="20"/>
    </row>
    <row r="41" spans="2:9" x14ac:dyDescent="0.3">
      <c r="B41" s="21"/>
      <c r="C41" s="33"/>
      <c r="D41" s="33"/>
      <c r="E41" s="22"/>
      <c r="F41" s="22"/>
      <c r="G41" s="22"/>
      <c r="H41" s="22"/>
      <c r="I41" s="22"/>
    </row>
    <row r="42" spans="2:9" x14ac:dyDescent="0.3">
      <c r="B42" s="28"/>
      <c r="C42" s="40"/>
      <c r="D42" s="40"/>
      <c r="E42" s="28"/>
      <c r="F42" s="28"/>
      <c r="G42" s="28"/>
      <c r="H42" s="28"/>
      <c r="I42" s="28"/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0B649-7CC5-4D89-A903-2746DCFA91AA}">
  <dimension ref="A1:M42"/>
  <sheetViews>
    <sheetView showGridLines="0" topLeftCell="A2" zoomScale="102" zoomScaleNormal="90" workbookViewId="0">
      <selection activeCell="E11" sqref="E11:AI11"/>
    </sheetView>
  </sheetViews>
  <sheetFormatPr defaultColWidth="0" defaultRowHeight="14.4" x14ac:dyDescent="0.3"/>
  <cols>
    <col min="1" max="1" width="2.44140625" customWidth="1"/>
    <col min="2" max="2" width="22.21875" style="29" customWidth="1"/>
    <col min="3" max="3" width="8.44140625" style="41" bestFit="1" customWidth="1"/>
    <col min="4" max="4" width="7.77734375" style="41" customWidth="1"/>
    <col min="5" max="5" width="13.21875" style="29" customWidth="1"/>
    <col min="6" max="6" width="20.5546875" style="29" customWidth="1"/>
    <col min="7" max="7" width="8.77734375" style="29" bestFit="1" customWidth="1"/>
    <col min="8" max="8" width="7.77734375" style="29" customWidth="1"/>
    <col min="9" max="9" width="32.21875" style="29" customWidth="1"/>
    <col min="10" max="10" width="4.21875" customWidth="1"/>
    <col min="11" max="13" width="0" hidden="1" customWidth="1"/>
    <col min="14" max="16384" width="8.77734375" hidden="1"/>
  </cols>
  <sheetData>
    <row r="1" spans="1:10" s="4" customFormat="1" x14ac:dyDescent="0.3">
      <c r="B1" s="5" t="s">
        <v>0</v>
      </c>
      <c r="C1" s="36"/>
      <c r="D1" s="36"/>
      <c r="E1" s="5"/>
      <c r="F1" s="5"/>
      <c r="G1" s="5"/>
      <c r="H1" s="5"/>
      <c r="I1" s="5"/>
      <c r="J1" s="5"/>
    </row>
    <row r="2" spans="1:10" ht="7.95" customHeight="1" x14ac:dyDescent="0.3">
      <c r="B2"/>
      <c r="C2" s="37"/>
      <c r="D2" s="37"/>
      <c r="E2"/>
      <c r="F2"/>
      <c r="G2"/>
      <c r="H2"/>
      <c r="I2"/>
    </row>
    <row r="3" spans="1:10" s="6" customFormat="1" ht="16.2" customHeight="1" x14ac:dyDescent="0.3">
      <c r="B3" s="16" t="s">
        <v>1</v>
      </c>
      <c r="C3" s="38"/>
      <c r="D3" s="38"/>
      <c r="E3" s="7"/>
      <c r="F3" s="7"/>
      <c r="G3" s="7"/>
      <c r="H3" s="7"/>
      <c r="I3" s="7"/>
      <c r="J3" s="7"/>
    </row>
    <row r="4" spans="1:10" s="6" customFormat="1" ht="16.2" customHeight="1" x14ac:dyDescent="0.3">
      <c r="A4" s="14"/>
      <c r="B4" s="17"/>
      <c r="C4" s="39"/>
      <c r="D4" s="39"/>
      <c r="E4" s="18"/>
      <c r="F4" s="15"/>
      <c r="G4" s="15"/>
      <c r="H4" s="15"/>
      <c r="I4" s="15"/>
      <c r="J4" s="13"/>
    </row>
    <row r="5" spans="1:10" s="6" customFormat="1" ht="16.2" customHeight="1" x14ac:dyDescent="0.3">
      <c r="A5" s="14"/>
      <c r="B5" s="78" t="s">
        <v>26</v>
      </c>
      <c r="C5" s="79" t="s">
        <v>27</v>
      </c>
      <c r="D5" s="79"/>
      <c r="E5" s="77"/>
      <c r="F5" s="77"/>
      <c r="G5" s="77"/>
      <c r="H5" s="77"/>
      <c r="I5" s="77"/>
      <c r="J5" s="13"/>
    </row>
    <row r="6" spans="1:10" s="6" customFormat="1" ht="16.2" customHeight="1" x14ac:dyDescent="0.3">
      <c r="A6" s="14"/>
      <c r="B6" s="94">
        <v>0.25</v>
      </c>
      <c r="C6" s="96">
        <f>Resultado!D41</f>
        <v>0</v>
      </c>
      <c r="D6" s="32"/>
      <c r="E6" s="77"/>
      <c r="F6" s="77"/>
      <c r="G6" s="77"/>
      <c r="H6" s="77"/>
      <c r="I6" s="77"/>
      <c r="J6" s="13"/>
    </row>
    <row r="7" spans="1:10" x14ac:dyDescent="0.3">
      <c r="B7" s="95">
        <v>0.5</v>
      </c>
      <c r="C7" s="79">
        <v>0.01</v>
      </c>
      <c r="D7" s="20"/>
      <c r="E7" s="20"/>
      <c r="F7" s="20"/>
      <c r="G7" s="20"/>
      <c r="H7" s="20"/>
      <c r="I7" s="20"/>
    </row>
    <row r="8" spans="1:10" x14ac:dyDescent="0.3">
      <c r="B8" s="95">
        <v>0.25</v>
      </c>
      <c r="C8" s="97">
        <f>200%-C6-C7</f>
        <v>1.99</v>
      </c>
      <c r="D8" s="33"/>
      <c r="E8" s="22"/>
      <c r="F8" s="32"/>
      <c r="G8" s="77"/>
      <c r="H8" s="22"/>
      <c r="I8" s="22"/>
    </row>
    <row r="9" spans="1:10" x14ac:dyDescent="0.3">
      <c r="B9" s="95">
        <v>1</v>
      </c>
      <c r="C9" s="33"/>
      <c r="D9" s="80"/>
      <c r="E9" s="22"/>
      <c r="F9" s="32"/>
      <c r="G9" s="77"/>
      <c r="H9" s="22"/>
      <c r="I9" s="22"/>
    </row>
    <row r="10" spans="1:10" x14ac:dyDescent="0.3">
      <c r="B10" s="21"/>
      <c r="C10" s="33"/>
      <c r="D10" s="33"/>
      <c r="E10" s="22"/>
      <c r="F10" s="32"/>
      <c r="G10" s="77"/>
      <c r="H10" s="22"/>
      <c r="I10" s="22"/>
    </row>
    <row r="11" spans="1:10" x14ac:dyDescent="0.3">
      <c r="B11" s="23"/>
      <c r="C11" s="34"/>
      <c r="D11" s="34"/>
      <c r="E11" s="24"/>
      <c r="F11" s="32"/>
      <c r="G11" s="77"/>
      <c r="H11" s="24"/>
      <c r="I11" s="24"/>
    </row>
    <row r="12" spans="1:10" x14ac:dyDescent="0.3">
      <c r="B12" s="19"/>
      <c r="C12" s="33"/>
      <c r="D12" s="33"/>
      <c r="E12" s="24"/>
      <c r="F12" s="32"/>
      <c r="G12" s="77"/>
      <c r="H12" s="24"/>
      <c r="I12" s="24"/>
    </row>
    <row r="13" spans="1:10" x14ac:dyDescent="0.3">
      <c r="B13" s="21"/>
      <c r="C13" s="33"/>
      <c r="D13" s="80"/>
      <c r="E13" s="22"/>
      <c r="F13" s="32"/>
      <c r="G13" s="77"/>
      <c r="H13" s="22"/>
      <c r="I13" s="22"/>
    </row>
    <row r="14" spans="1:10" x14ac:dyDescent="0.3">
      <c r="B14" s="21"/>
      <c r="C14" s="33"/>
      <c r="D14" s="33"/>
      <c r="E14" s="20"/>
      <c r="F14" s="32"/>
      <c r="G14" s="77"/>
      <c r="H14" s="20"/>
      <c r="I14" s="20"/>
    </row>
    <row r="15" spans="1:10" x14ac:dyDescent="0.3">
      <c r="B15" s="21"/>
      <c r="C15" s="33"/>
      <c r="D15" s="33"/>
      <c r="E15" s="22"/>
      <c r="F15" s="22"/>
      <c r="G15" s="22"/>
      <c r="H15" s="22"/>
      <c r="I15" s="22"/>
    </row>
    <row r="16" spans="1:10" x14ac:dyDescent="0.3">
      <c r="B16" s="19"/>
      <c r="C16" s="33"/>
      <c r="D16" s="33"/>
      <c r="E16" s="22"/>
      <c r="F16" s="92"/>
      <c r="G16" s="32"/>
      <c r="H16" s="28"/>
      <c r="I16" s="22"/>
    </row>
    <row r="17" spans="2:9" x14ac:dyDescent="0.3">
      <c r="B17" s="21"/>
      <c r="C17" s="33"/>
      <c r="D17" s="80"/>
      <c r="E17" s="22"/>
      <c r="F17" s="92"/>
      <c r="G17" s="32"/>
      <c r="H17" s="28"/>
      <c r="I17" s="22"/>
    </row>
    <row r="18" spans="2:9" x14ac:dyDescent="0.3">
      <c r="B18" s="23"/>
      <c r="C18" s="32"/>
      <c r="D18" s="32"/>
      <c r="E18" s="20"/>
      <c r="F18" s="93"/>
      <c r="G18" s="32"/>
      <c r="H18" s="28"/>
      <c r="I18" s="20"/>
    </row>
    <row r="19" spans="2:9" x14ac:dyDescent="0.3">
      <c r="B19" s="21"/>
      <c r="C19" s="33"/>
      <c r="D19" s="33"/>
      <c r="E19" s="22"/>
      <c r="F19" s="92"/>
      <c r="G19" s="32"/>
      <c r="H19" s="28"/>
      <c r="I19" s="22"/>
    </row>
    <row r="20" spans="2:9" x14ac:dyDescent="0.3">
      <c r="B20" s="19"/>
      <c r="C20" s="33"/>
      <c r="D20" s="33"/>
      <c r="E20" s="22"/>
      <c r="F20" s="92"/>
      <c r="G20" s="32"/>
      <c r="H20" s="28"/>
      <c r="I20" s="22"/>
    </row>
    <row r="21" spans="2:9" x14ac:dyDescent="0.3">
      <c r="B21" s="21"/>
      <c r="C21" s="33"/>
      <c r="D21" s="80"/>
      <c r="E21" s="22"/>
      <c r="F21" s="92"/>
      <c r="G21" s="32"/>
      <c r="H21" s="28"/>
      <c r="I21" s="22"/>
    </row>
    <row r="22" spans="2:9" x14ac:dyDescent="0.3">
      <c r="B22" s="21"/>
      <c r="C22" s="33"/>
      <c r="D22" s="33"/>
      <c r="E22" s="22"/>
      <c r="F22" s="92"/>
      <c r="G22" s="32"/>
      <c r="H22" s="28"/>
      <c r="I22" s="22"/>
    </row>
    <row r="23" spans="2:9" x14ac:dyDescent="0.3">
      <c r="B23" s="19"/>
      <c r="C23" s="20"/>
      <c r="D23" s="20"/>
      <c r="E23" s="20"/>
      <c r="F23" s="20"/>
      <c r="G23" s="20"/>
      <c r="H23" s="20"/>
      <c r="I23" s="20"/>
    </row>
    <row r="24" spans="2:9" x14ac:dyDescent="0.3">
      <c r="B24" s="19"/>
      <c r="C24" s="33"/>
      <c r="D24" s="33"/>
      <c r="E24" s="22"/>
      <c r="F24" s="22"/>
      <c r="G24" s="22"/>
      <c r="H24" s="22"/>
      <c r="I24" s="22"/>
    </row>
    <row r="25" spans="2:9" x14ac:dyDescent="0.3">
      <c r="B25" s="21"/>
      <c r="C25" s="33"/>
      <c r="D25" s="80"/>
      <c r="E25" s="22"/>
      <c r="F25" s="22"/>
      <c r="G25" s="22"/>
      <c r="H25" s="22"/>
      <c r="I25" s="22"/>
    </row>
    <row r="26" spans="2:9" x14ac:dyDescent="0.3">
      <c r="B26" s="21"/>
      <c r="C26" s="33"/>
      <c r="D26" s="33"/>
      <c r="E26" s="22"/>
      <c r="F26" s="22"/>
      <c r="G26" s="22"/>
      <c r="H26" s="22"/>
      <c r="I26" s="22"/>
    </row>
    <row r="27" spans="2:9" x14ac:dyDescent="0.3">
      <c r="B27" s="21"/>
      <c r="C27" s="33"/>
      <c r="D27" s="33"/>
      <c r="E27" s="22"/>
      <c r="F27" s="22"/>
      <c r="G27" s="22"/>
      <c r="H27" s="22"/>
      <c r="I27" s="22"/>
    </row>
    <row r="28" spans="2:9" x14ac:dyDescent="0.3">
      <c r="B28" s="19"/>
      <c r="C28" s="33"/>
      <c r="D28" s="33"/>
      <c r="E28" s="22"/>
      <c r="F28" s="22"/>
      <c r="G28" s="22"/>
      <c r="H28" s="22"/>
      <c r="I28" s="22"/>
    </row>
    <row r="29" spans="2:9" x14ac:dyDescent="0.3">
      <c r="B29" s="21"/>
      <c r="C29" s="33"/>
      <c r="D29" s="80"/>
      <c r="E29" s="22"/>
      <c r="F29" s="22"/>
      <c r="G29" s="22"/>
      <c r="H29" s="22"/>
      <c r="I29" s="22"/>
    </row>
    <row r="30" spans="2:9" x14ac:dyDescent="0.3">
      <c r="B30" s="21"/>
      <c r="C30" s="33"/>
      <c r="D30" s="33"/>
      <c r="E30" s="22"/>
      <c r="F30" s="22"/>
      <c r="G30" s="22"/>
      <c r="H30" s="22"/>
      <c r="I30" s="22"/>
    </row>
    <row r="31" spans="2:9" x14ac:dyDescent="0.3">
      <c r="B31" s="21"/>
      <c r="C31" s="33"/>
      <c r="D31" s="33"/>
      <c r="E31" s="22"/>
      <c r="F31" s="22"/>
      <c r="G31" s="22"/>
      <c r="H31" s="22"/>
      <c r="I31" s="22"/>
    </row>
    <row r="32" spans="2:9" x14ac:dyDescent="0.3">
      <c r="B32" s="19"/>
      <c r="C32" s="33"/>
      <c r="D32" s="33"/>
      <c r="E32" s="22"/>
      <c r="F32" s="22"/>
      <c r="G32" s="22"/>
      <c r="H32" s="22"/>
      <c r="I32" s="22"/>
    </row>
    <row r="33" spans="2:9" x14ac:dyDescent="0.3">
      <c r="B33" s="23"/>
      <c r="C33" s="32"/>
      <c r="D33" s="80"/>
      <c r="E33" s="20"/>
      <c r="F33" s="20"/>
      <c r="G33" s="20"/>
      <c r="H33" s="20"/>
      <c r="I33" s="20"/>
    </row>
    <row r="34" spans="2:9" x14ac:dyDescent="0.3">
      <c r="B34" s="21"/>
      <c r="C34" s="32"/>
      <c r="D34" s="32"/>
      <c r="E34" s="22"/>
      <c r="F34" s="22"/>
      <c r="G34" s="22"/>
      <c r="H34" s="22"/>
      <c r="I34" s="22"/>
    </row>
    <row r="35" spans="2:9" x14ac:dyDescent="0.3">
      <c r="B35" s="26"/>
      <c r="C35" s="40"/>
      <c r="D35" s="40"/>
      <c r="E35" s="27"/>
      <c r="F35" s="27"/>
      <c r="G35" s="27"/>
      <c r="H35" s="27"/>
      <c r="I35" s="27"/>
    </row>
    <row r="36" spans="2:9" x14ac:dyDescent="0.3">
      <c r="B36" s="21"/>
      <c r="C36" s="33"/>
      <c r="D36" s="33"/>
      <c r="E36" s="22"/>
      <c r="F36" s="22"/>
      <c r="G36" s="22"/>
      <c r="H36" s="22"/>
      <c r="I36" s="22"/>
    </row>
    <row r="37" spans="2:9" x14ac:dyDescent="0.3">
      <c r="B37" s="21"/>
      <c r="C37" s="33"/>
      <c r="D37" s="33"/>
      <c r="E37" s="22"/>
      <c r="F37" s="22"/>
      <c r="G37" s="22"/>
      <c r="H37" s="22"/>
      <c r="I37" s="22"/>
    </row>
    <row r="38" spans="2:9" x14ac:dyDescent="0.3">
      <c r="B38" s="21"/>
      <c r="C38" s="33"/>
      <c r="D38" s="33"/>
      <c r="E38" s="22"/>
      <c r="F38" s="22"/>
      <c r="G38" s="22"/>
      <c r="H38" s="22"/>
      <c r="I38" s="22"/>
    </row>
    <row r="39" spans="2:9" x14ac:dyDescent="0.3">
      <c r="B39" s="25"/>
      <c r="C39" s="33"/>
      <c r="D39" s="33"/>
      <c r="E39" s="22"/>
      <c r="F39" s="22"/>
      <c r="G39" s="22"/>
      <c r="H39" s="22"/>
      <c r="I39" s="22"/>
    </row>
    <row r="40" spans="2:9" x14ac:dyDescent="0.3">
      <c r="B40" s="19"/>
      <c r="C40" s="20"/>
      <c r="D40" s="20"/>
      <c r="E40" s="20"/>
      <c r="F40" s="20"/>
      <c r="G40" s="20"/>
      <c r="H40" s="20"/>
      <c r="I40" s="20"/>
    </row>
    <row r="41" spans="2:9" x14ac:dyDescent="0.3">
      <c r="B41" s="21"/>
      <c r="C41" s="33"/>
      <c r="D41" s="33"/>
      <c r="E41" s="22"/>
      <c r="F41" s="22"/>
      <c r="G41" s="22"/>
      <c r="H41" s="22"/>
      <c r="I41" s="22"/>
    </row>
    <row r="42" spans="2:9" x14ac:dyDescent="0.3">
      <c r="B42" s="28"/>
      <c r="C42" s="40"/>
      <c r="D42" s="40"/>
      <c r="E42" s="28"/>
      <c r="F42" s="28"/>
      <c r="G42" s="28"/>
      <c r="H42" s="28"/>
      <c r="I42" s="28"/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199D4-80CF-459E-A7E6-E08E20A4CA0F}">
  <dimension ref="A1:M42"/>
  <sheetViews>
    <sheetView showGridLines="0" topLeftCell="A2" zoomScale="102" zoomScaleNormal="90" workbookViewId="0">
      <selection activeCell="E11" sqref="E11:AI11"/>
    </sheetView>
  </sheetViews>
  <sheetFormatPr defaultColWidth="0" defaultRowHeight="14.4" x14ac:dyDescent="0.3"/>
  <cols>
    <col min="1" max="1" width="2.44140625" customWidth="1"/>
    <col min="2" max="2" width="22.21875" style="29" customWidth="1"/>
    <col min="3" max="3" width="8.44140625" style="41" bestFit="1" customWidth="1"/>
    <col min="4" max="4" width="7.77734375" style="41" customWidth="1"/>
    <col min="5" max="5" width="13.21875" style="29" customWidth="1"/>
    <col min="6" max="6" width="20.5546875" style="29" customWidth="1"/>
    <col min="7" max="7" width="8.77734375" style="29" bestFit="1" customWidth="1"/>
    <col min="8" max="8" width="7.77734375" style="29" customWidth="1"/>
    <col min="9" max="9" width="32.21875" style="29" customWidth="1"/>
    <col min="10" max="10" width="4.21875" customWidth="1"/>
    <col min="11" max="13" width="0" hidden="1" customWidth="1"/>
    <col min="14" max="16384" width="8.77734375" hidden="1"/>
  </cols>
  <sheetData>
    <row r="1" spans="1:10" s="4" customFormat="1" x14ac:dyDescent="0.3">
      <c r="B1" s="5" t="s">
        <v>0</v>
      </c>
      <c r="C1" s="36"/>
      <c r="D1" s="36"/>
      <c r="E1" s="5"/>
      <c r="F1" s="5"/>
      <c r="G1" s="5"/>
      <c r="H1" s="5"/>
      <c r="I1" s="5"/>
      <c r="J1" s="5"/>
    </row>
    <row r="2" spans="1:10" ht="7.95" customHeight="1" x14ac:dyDescent="0.3">
      <c r="B2"/>
      <c r="C2" s="37"/>
      <c r="D2" s="37"/>
      <c r="E2"/>
      <c r="F2"/>
      <c r="G2"/>
      <c r="H2"/>
      <c r="I2"/>
    </row>
    <row r="3" spans="1:10" s="6" customFormat="1" ht="16.2" customHeight="1" x14ac:dyDescent="0.3">
      <c r="B3" s="16" t="s">
        <v>1</v>
      </c>
      <c r="C3" s="38"/>
      <c r="D3" s="38"/>
      <c r="E3" s="7"/>
      <c r="F3" s="7"/>
      <c r="G3" s="7"/>
      <c r="H3" s="7"/>
      <c r="I3" s="7"/>
      <c r="J3" s="7"/>
    </row>
    <row r="4" spans="1:10" s="6" customFormat="1" ht="16.2" customHeight="1" x14ac:dyDescent="0.3">
      <c r="A4" s="14"/>
      <c r="B4" s="17"/>
      <c r="C4" s="39"/>
      <c r="D4" s="39"/>
      <c r="E4" s="18"/>
      <c r="F4" s="15"/>
      <c r="G4" s="15"/>
      <c r="H4" s="15"/>
      <c r="I4" s="15"/>
      <c r="J4" s="13"/>
    </row>
    <row r="5" spans="1:10" s="6" customFormat="1" ht="16.2" customHeight="1" x14ac:dyDescent="0.3">
      <c r="A5" s="14"/>
      <c r="B5" s="78" t="s">
        <v>26</v>
      </c>
      <c r="C5" s="79" t="s">
        <v>27</v>
      </c>
      <c r="D5" s="79"/>
      <c r="E5" s="77"/>
      <c r="F5" s="77"/>
      <c r="G5" s="77"/>
      <c r="H5" s="77"/>
      <c r="I5" s="77"/>
      <c r="J5" s="13"/>
    </row>
    <row r="6" spans="1:10" s="6" customFormat="1" ht="16.2" customHeight="1" x14ac:dyDescent="0.3">
      <c r="A6" s="14"/>
      <c r="B6" s="94">
        <v>0.25</v>
      </c>
      <c r="C6" s="96">
        <f>Resultado!D45</f>
        <v>0</v>
      </c>
      <c r="D6" s="32"/>
      <c r="E6" s="77"/>
      <c r="F6" s="77"/>
      <c r="G6" s="77"/>
      <c r="H6" s="77"/>
      <c r="I6" s="77"/>
      <c r="J6" s="13"/>
    </row>
    <row r="7" spans="1:10" x14ac:dyDescent="0.3">
      <c r="B7" s="95">
        <v>0.5</v>
      </c>
      <c r="C7" s="79">
        <v>0.01</v>
      </c>
      <c r="D7" s="20"/>
      <c r="E7" s="20"/>
      <c r="F7" s="20"/>
      <c r="G7" s="20"/>
      <c r="H7" s="20"/>
      <c r="I7" s="20"/>
    </row>
    <row r="8" spans="1:10" x14ac:dyDescent="0.3">
      <c r="B8" s="95">
        <v>0.25</v>
      </c>
      <c r="C8" s="97">
        <f>200%-C6-C7</f>
        <v>1.99</v>
      </c>
      <c r="D8" s="33"/>
      <c r="E8" s="22"/>
      <c r="F8" s="32"/>
      <c r="G8" s="77"/>
      <c r="H8" s="22"/>
      <c r="I8" s="22"/>
    </row>
    <row r="9" spans="1:10" x14ac:dyDescent="0.3">
      <c r="B9" s="95">
        <v>1</v>
      </c>
      <c r="C9" s="33"/>
      <c r="D9" s="80"/>
      <c r="E9" s="22"/>
      <c r="F9" s="32"/>
      <c r="G9" s="77"/>
      <c r="H9" s="22"/>
      <c r="I9" s="22"/>
    </row>
    <row r="10" spans="1:10" x14ac:dyDescent="0.3">
      <c r="B10" s="21"/>
      <c r="C10" s="33"/>
      <c r="D10" s="33"/>
      <c r="E10" s="22"/>
      <c r="F10" s="32"/>
      <c r="G10" s="77"/>
      <c r="H10" s="22"/>
      <c r="I10" s="22"/>
    </row>
    <row r="11" spans="1:10" x14ac:dyDescent="0.3">
      <c r="B11" s="23"/>
      <c r="C11" s="34"/>
      <c r="D11" s="34"/>
      <c r="E11" s="24"/>
      <c r="F11" s="32"/>
      <c r="G11" s="77"/>
      <c r="H11" s="24"/>
      <c r="I11" s="24"/>
    </row>
    <row r="12" spans="1:10" x14ac:dyDescent="0.3">
      <c r="B12" s="19"/>
      <c r="C12" s="33"/>
      <c r="D12" s="33"/>
      <c r="E12" s="24"/>
      <c r="F12" s="32"/>
      <c r="G12" s="77"/>
      <c r="H12" s="24"/>
      <c r="I12" s="24"/>
    </row>
    <row r="13" spans="1:10" x14ac:dyDescent="0.3">
      <c r="B13" s="21"/>
      <c r="C13" s="33"/>
      <c r="D13" s="80"/>
      <c r="E13" s="22"/>
      <c r="F13" s="32"/>
      <c r="G13" s="77"/>
      <c r="H13" s="22"/>
      <c r="I13" s="22"/>
    </row>
    <row r="14" spans="1:10" x14ac:dyDescent="0.3">
      <c r="B14" s="21"/>
      <c r="C14" s="33"/>
      <c r="D14" s="33"/>
      <c r="E14" s="20"/>
      <c r="F14" s="32"/>
      <c r="G14" s="77"/>
      <c r="H14" s="20"/>
      <c r="I14" s="20"/>
    </row>
    <row r="15" spans="1:10" x14ac:dyDescent="0.3">
      <c r="B15" s="21"/>
      <c r="C15" s="33"/>
      <c r="D15" s="33"/>
      <c r="E15" s="22"/>
      <c r="F15" s="22"/>
      <c r="G15" s="22"/>
      <c r="H15" s="22"/>
      <c r="I15" s="22"/>
    </row>
    <row r="16" spans="1:10" x14ac:dyDescent="0.3">
      <c r="B16" s="19"/>
      <c r="C16" s="33"/>
      <c r="D16" s="33"/>
      <c r="E16" s="22"/>
      <c r="F16" s="92"/>
      <c r="G16" s="32"/>
      <c r="H16" s="28"/>
      <c r="I16" s="22"/>
    </row>
    <row r="17" spans="2:9" x14ac:dyDescent="0.3">
      <c r="B17" s="21"/>
      <c r="C17" s="33"/>
      <c r="D17" s="80"/>
      <c r="E17" s="22"/>
      <c r="F17" s="92"/>
      <c r="G17" s="32"/>
      <c r="H17" s="28"/>
      <c r="I17" s="22"/>
    </row>
    <row r="18" spans="2:9" x14ac:dyDescent="0.3">
      <c r="B18" s="23"/>
      <c r="C18" s="32"/>
      <c r="D18" s="32"/>
      <c r="E18" s="20"/>
      <c r="F18" s="93"/>
      <c r="G18" s="32"/>
      <c r="H18" s="28"/>
      <c r="I18" s="20"/>
    </row>
    <row r="19" spans="2:9" x14ac:dyDescent="0.3">
      <c r="B19" s="21"/>
      <c r="C19" s="33"/>
      <c r="D19" s="33"/>
      <c r="E19" s="22"/>
      <c r="F19" s="92"/>
      <c r="G19" s="32"/>
      <c r="H19" s="28"/>
      <c r="I19" s="22"/>
    </row>
    <row r="20" spans="2:9" x14ac:dyDescent="0.3">
      <c r="B20" s="19"/>
      <c r="C20" s="33"/>
      <c r="D20" s="33"/>
      <c r="E20" s="22"/>
      <c r="F20" s="92"/>
      <c r="G20" s="32"/>
      <c r="H20" s="28"/>
      <c r="I20" s="22"/>
    </row>
    <row r="21" spans="2:9" x14ac:dyDescent="0.3">
      <c r="B21" s="21"/>
      <c r="C21" s="33"/>
      <c r="D21" s="80"/>
      <c r="E21" s="22"/>
      <c r="F21" s="92"/>
      <c r="G21" s="32"/>
      <c r="H21" s="28"/>
      <c r="I21" s="22"/>
    </row>
    <row r="22" spans="2:9" x14ac:dyDescent="0.3">
      <c r="B22" s="21"/>
      <c r="C22" s="33"/>
      <c r="D22" s="33"/>
      <c r="E22" s="22"/>
      <c r="F22" s="92"/>
      <c r="G22" s="32"/>
      <c r="H22" s="28"/>
      <c r="I22" s="22"/>
    </row>
    <row r="23" spans="2:9" x14ac:dyDescent="0.3">
      <c r="B23" s="19"/>
      <c r="C23" s="20"/>
      <c r="D23" s="20"/>
      <c r="E23" s="20"/>
      <c r="F23" s="20"/>
      <c r="G23" s="20"/>
      <c r="H23" s="20"/>
      <c r="I23" s="20"/>
    </row>
    <row r="24" spans="2:9" x14ac:dyDescent="0.3">
      <c r="B24" s="19"/>
      <c r="C24" s="33"/>
      <c r="D24" s="33"/>
      <c r="E24" s="22"/>
      <c r="F24" s="22"/>
      <c r="G24" s="22"/>
      <c r="H24" s="22"/>
      <c r="I24" s="22"/>
    </row>
    <row r="25" spans="2:9" x14ac:dyDescent="0.3">
      <c r="B25" s="21"/>
      <c r="C25" s="33"/>
      <c r="D25" s="80"/>
      <c r="E25" s="22"/>
      <c r="F25" s="22"/>
      <c r="G25" s="22"/>
      <c r="H25" s="22"/>
      <c r="I25" s="22"/>
    </row>
    <row r="26" spans="2:9" x14ac:dyDescent="0.3">
      <c r="B26" s="21"/>
      <c r="C26" s="33"/>
      <c r="D26" s="33"/>
      <c r="E26" s="22"/>
      <c r="F26" s="22"/>
      <c r="G26" s="22"/>
      <c r="H26" s="22"/>
      <c r="I26" s="22"/>
    </row>
    <row r="27" spans="2:9" x14ac:dyDescent="0.3">
      <c r="B27" s="21"/>
      <c r="C27" s="33"/>
      <c r="D27" s="33"/>
      <c r="E27" s="22"/>
      <c r="F27" s="22"/>
      <c r="G27" s="22"/>
      <c r="H27" s="22"/>
      <c r="I27" s="22"/>
    </row>
    <row r="28" spans="2:9" x14ac:dyDescent="0.3">
      <c r="B28" s="19"/>
      <c r="C28" s="33"/>
      <c r="D28" s="33"/>
      <c r="E28" s="22"/>
      <c r="F28" s="22"/>
      <c r="G28" s="22"/>
      <c r="H28" s="22"/>
      <c r="I28" s="22"/>
    </row>
    <row r="29" spans="2:9" x14ac:dyDescent="0.3">
      <c r="B29" s="21"/>
      <c r="C29" s="33"/>
      <c r="D29" s="80"/>
      <c r="E29" s="22"/>
      <c r="F29" s="22"/>
      <c r="G29" s="22"/>
      <c r="H29" s="22"/>
      <c r="I29" s="22"/>
    </row>
    <row r="30" spans="2:9" x14ac:dyDescent="0.3">
      <c r="B30" s="21"/>
      <c r="C30" s="33"/>
      <c r="D30" s="33"/>
      <c r="E30" s="22"/>
      <c r="F30" s="22"/>
      <c r="G30" s="22"/>
      <c r="H30" s="22"/>
      <c r="I30" s="22"/>
    </row>
    <row r="31" spans="2:9" x14ac:dyDescent="0.3">
      <c r="B31" s="21"/>
      <c r="C31" s="33"/>
      <c r="D31" s="33"/>
      <c r="E31" s="22"/>
      <c r="F31" s="22"/>
      <c r="G31" s="22"/>
      <c r="H31" s="22"/>
      <c r="I31" s="22"/>
    </row>
    <row r="32" spans="2:9" x14ac:dyDescent="0.3">
      <c r="B32" s="19"/>
      <c r="C32" s="33"/>
      <c r="D32" s="33"/>
      <c r="E32" s="22"/>
      <c r="F32" s="22"/>
      <c r="G32" s="22"/>
      <c r="H32" s="22"/>
      <c r="I32" s="22"/>
    </row>
    <row r="33" spans="2:9" x14ac:dyDescent="0.3">
      <c r="B33" s="23"/>
      <c r="C33" s="32"/>
      <c r="D33" s="80"/>
      <c r="E33" s="20"/>
      <c r="F33" s="20"/>
      <c r="G33" s="20"/>
      <c r="H33" s="20"/>
      <c r="I33" s="20"/>
    </row>
    <row r="34" spans="2:9" x14ac:dyDescent="0.3">
      <c r="B34" s="21"/>
      <c r="C34" s="32"/>
      <c r="D34" s="32"/>
      <c r="E34" s="22"/>
      <c r="F34" s="22"/>
      <c r="G34" s="22"/>
      <c r="H34" s="22"/>
      <c r="I34" s="22"/>
    </row>
    <row r="35" spans="2:9" x14ac:dyDescent="0.3">
      <c r="B35" s="26"/>
      <c r="C35" s="40"/>
      <c r="D35" s="40"/>
      <c r="E35" s="27"/>
      <c r="F35" s="27"/>
      <c r="G35" s="27"/>
      <c r="H35" s="27"/>
      <c r="I35" s="27"/>
    </row>
    <row r="36" spans="2:9" x14ac:dyDescent="0.3">
      <c r="B36" s="21"/>
      <c r="C36" s="33"/>
      <c r="D36" s="33"/>
      <c r="E36" s="22"/>
      <c r="F36" s="22"/>
      <c r="G36" s="22"/>
      <c r="H36" s="22"/>
      <c r="I36" s="22"/>
    </row>
    <row r="37" spans="2:9" x14ac:dyDescent="0.3">
      <c r="B37" s="21"/>
      <c r="C37" s="33"/>
      <c r="D37" s="33"/>
      <c r="E37" s="22"/>
      <c r="F37" s="22"/>
      <c r="G37" s="22"/>
      <c r="H37" s="22"/>
      <c r="I37" s="22"/>
    </row>
    <row r="38" spans="2:9" x14ac:dyDescent="0.3">
      <c r="B38" s="21"/>
      <c r="C38" s="33"/>
      <c r="D38" s="33"/>
      <c r="E38" s="22"/>
      <c r="F38" s="22"/>
      <c r="G38" s="22"/>
      <c r="H38" s="22"/>
      <c r="I38" s="22"/>
    </row>
    <row r="39" spans="2:9" x14ac:dyDescent="0.3">
      <c r="B39" s="25"/>
      <c r="C39" s="33"/>
      <c r="D39" s="33"/>
      <c r="E39" s="22"/>
      <c r="F39" s="22"/>
      <c r="G39" s="22"/>
      <c r="H39" s="22"/>
      <c r="I39" s="22"/>
    </row>
    <row r="40" spans="2:9" x14ac:dyDescent="0.3">
      <c r="B40" s="19"/>
      <c r="C40" s="20"/>
      <c r="D40" s="20"/>
      <c r="E40" s="20"/>
      <c r="F40" s="20"/>
      <c r="G40" s="20"/>
      <c r="H40" s="20"/>
      <c r="I40" s="20"/>
    </row>
    <row r="41" spans="2:9" x14ac:dyDescent="0.3">
      <c r="B41" s="21"/>
      <c r="C41" s="33"/>
      <c r="D41" s="33"/>
      <c r="E41" s="22"/>
      <c r="F41" s="22"/>
      <c r="G41" s="22"/>
      <c r="H41" s="22"/>
      <c r="I41" s="22"/>
    </row>
    <row r="42" spans="2:9" x14ac:dyDescent="0.3">
      <c r="B42" s="28"/>
      <c r="C42" s="40"/>
      <c r="D42" s="40"/>
      <c r="E42" s="28"/>
      <c r="F42" s="28"/>
      <c r="G42" s="28"/>
      <c r="H42" s="28"/>
      <c r="I42" s="28"/>
    </row>
  </sheetData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4D373-D19F-4E2C-B64D-E6AFB9D4CB35}">
  <dimension ref="A1:M42"/>
  <sheetViews>
    <sheetView showGridLines="0" topLeftCell="A2" zoomScale="102" zoomScaleNormal="90" workbookViewId="0">
      <selection activeCell="E11" sqref="E11:AI11"/>
    </sheetView>
  </sheetViews>
  <sheetFormatPr defaultColWidth="0" defaultRowHeight="14.4" x14ac:dyDescent="0.3"/>
  <cols>
    <col min="1" max="1" width="2.44140625" customWidth="1"/>
    <col min="2" max="2" width="22.21875" style="29" customWidth="1"/>
    <col min="3" max="3" width="8.44140625" style="41" bestFit="1" customWidth="1"/>
    <col min="4" max="4" width="7.77734375" style="41" customWidth="1"/>
    <col min="5" max="5" width="13.21875" style="29" customWidth="1"/>
    <col min="6" max="6" width="20.5546875" style="29" customWidth="1"/>
    <col min="7" max="7" width="8.77734375" style="29" bestFit="1" customWidth="1"/>
    <col min="8" max="8" width="7.77734375" style="29" customWidth="1"/>
    <col min="9" max="9" width="32.21875" style="29" customWidth="1"/>
    <col min="10" max="10" width="4.21875" customWidth="1"/>
    <col min="11" max="13" width="0" hidden="1" customWidth="1"/>
    <col min="14" max="16384" width="8.77734375" hidden="1"/>
  </cols>
  <sheetData>
    <row r="1" spans="1:10" s="4" customFormat="1" x14ac:dyDescent="0.3">
      <c r="B1" s="5" t="s">
        <v>0</v>
      </c>
      <c r="C1" s="36"/>
      <c r="D1" s="36"/>
      <c r="E1" s="5"/>
      <c r="F1" s="5"/>
      <c r="G1" s="5"/>
      <c r="H1" s="5"/>
      <c r="I1" s="5"/>
      <c r="J1" s="5"/>
    </row>
    <row r="2" spans="1:10" ht="7.95" customHeight="1" x14ac:dyDescent="0.3">
      <c r="B2"/>
      <c r="C2" s="37"/>
      <c r="D2" s="37"/>
      <c r="E2"/>
      <c r="F2"/>
      <c r="G2"/>
      <c r="H2"/>
      <c r="I2"/>
    </row>
    <row r="3" spans="1:10" s="6" customFormat="1" ht="16.2" customHeight="1" x14ac:dyDescent="0.3">
      <c r="B3" s="16" t="s">
        <v>1</v>
      </c>
      <c r="C3" s="38"/>
      <c r="D3" s="38"/>
      <c r="E3" s="7"/>
      <c r="F3" s="7"/>
      <c r="G3" s="7"/>
      <c r="H3" s="7"/>
      <c r="I3" s="7"/>
      <c r="J3" s="7"/>
    </row>
    <row r="4" spans="1:10" s="6" customFormat="1" ht="16.2" customHeight="1" x14ac:dyDescent="0.3">
      <c r="A4" s="14"/>
      <c r="B4" s="17"/>
      <c r="C4" s="39"/>
      <c r="D4" s="39"/>
      <c r="E4" s="18"/>
      <c r="F4" s="15"/>
      <c r="G4" s="15"/>
      <c r="H4" s="15"/>
      <c r="I4" s="15"/>
      <c r="J4" s="13"/>
    </row>
    <row r="5" spans="1:10" s="6" customFormat="1" ht="16.2" customHeight="1" x14ac:dyDescent="0.3">
      <c r="A5" s="14"/>
      <c r="B5" s="78" t="s">
        <v>26</v>
      </c>
      <c r="C5" s="79" t="s">
        <v>27</v>
      </c>
      <c r="D5" s="79"/>
      <c r="E5" s="77"/>
      <c r="F5" s="77"/>
      <c r="G5" s="77"/>
      <c r="H5" s="77"/>
      <c r="I5" s="77"/>
      <c r="J5" s="13"/>
    </row>
    <row r="6" spans="1:10" s="6" customFormat="1" ht="16.2" customHeight="1" x14ac:dyDescent="0.3">
      <c r="A6" s="14"/>
      <c r="B6" s="94">
        <v>0.25</v>
      </c>
      <c r="C6" s="96">
        <f>Resultado!D49</f>
        <v>0</v>
      </c>
      <c r="D6" s="32"/>
      <c r="E6" s="77"/>
      <c r="F6" s="77"/>
      <c r="G6" s="77"/>
      <c r="H6" s="77"/>
      <c r="I6" s="77"/>
      <c r="J6" s="13"/>
    </row>
    <row r="7" spans="1:10" x14ac:dyDescent="0.3">
      <c r="B7" s="95">
        <v>0.5</v>
      </c>
      <c r="C7" s="79">
        <v>0.01</v>
      </c>
      <c r="D7" s="20"/>
      <c r="E7" s="20"/>
      <c r="F7" s="20"/>
      <c r="G7" s="20"/>
      <c r="H7" s="20"/>
      <c r="I7" s="20"/>
    </row>
    <row r="8" spans="1:10" x14ac:dyDescent="0.3">
      <c r="B8" s="95">
        <v>0.25</v>
      </c>
      <c r="C8" s="97">
        <f>200%-C6-C7</f>
        <v>1.99</v>
      </c>
      <c r="D8" s="33"/>
      <c r="E8" s="22"/>
      <c r="F8" s="32"/>
      <c r="G8" s="77"/>
      <c r="H8" s="22"/>
      <c r="I8" s="22"/>
    </row>
    <row r="9" spans="1:10" x14ac:dyDescent="0.3">
      <c r="B9" s="95">
        <v>1</v>
      </c>
      <c r="C9" s="33"/>
      <c r="D9" s="80"/>
      <c r="E9" s="22"/>
      <c r="F9" s="32"/>
      <c r="G9" s="77"/>
      <c r="H9" s="22"/>
      <c r="I9" s="22"/>
    </row>
    <row r="10" spans="1:10" x14ac:dyDescent="0.3">
      <c r="B10" s="21"/>
      <c r="C10" s="33"/>
      <c r="D10" s="33"/>
      <c r="E10" s="22"/>
      <c r="F10" s="32"/>
      <c r="G10" s="77"/>
      <c r="H10" s="22"/>
      <c r="I10" s="22"/>
    </row>
    <row r="11" spans="1:10" x14ac:dyDescent="0.3">
      <c r="B11" s="23"/>
      <c r="C11" s="34"/>
      <c r="D11" s="34"/>
      <c r="E11" s="24"/>
      <c r="F11" s="32"/>
      <c r="G11" s="77"/>
      <c r="H11" s="24"/>
      <c r="I11" s="24"/>
    </row>
    <row r="12" spans="1:10" x14ac:dyDescent="0.3">
      <c r="B12" s="19"/>
      <c r="C12" s="33"/>
      <c r="D12" s="33"/>
      <c r="E12" s="24"/>
      <c r="F12" s="32"/>
      <c r="G12" s="77"/>
      <c r="H12" s="24"/>
      <c r="I12" s="24"/>
    </row>
    <row r="13" spans="1:10" x14ac:dyDescent="0.3">
      <c r="B13" s="21"/>
      <c r="C13" s="33"/>
      <c r="D13" s="80"/>
      <c r="E13" s="22"/>
      <c r="F13" s="32"/>
      <c r="G13" s="77"/>
      <c r="H13" s="22"/>
      <c r="I13" s="22"/>
    </row>
    <row r="14" spans="1:10" x14ac:dyDescent="0.3">
      <c r="B14" s="21"/>
      <c r="C14" s="33"/>
      <c r="D14" s="33"/>
      <c r="E14" s="20"/>
      <c r="F14" s="32"/>
      <c r="G14" s="77"/>
      <c r="H14" s="20"/>
      <c r="I14" s="20"/>
    </row>
    <row r="15" spans="1:10" x14ac:dyDescent="0.3">
      <c r="B15" s="21"/>
      <c r="C15" s="33"/>
      <c r="D15" s="33"/>
      <c r="E15" s="22"/>
      <c r="F15" s="22"/>
      <c r="G15" s="22"/>
      <c r="H15" s="22"/>
      <c r="I15" s="22"/>
    </row>
    <row r="16" spans="1:10" x14ac:dyDescent="0.3">
      <c r="B16" s="19"/>
      <c r="C16" s="33"/>
      <c r="D16" s="33"/>
      <c r="E16" s="22"/>
      <c r="F16" s="92"/>
      <c r="G16" s="32"/>
      <c r="H16" s="28"/>
      <c r="I16" s="22"/>
    </row>
    <row r="17" spans="2:9" x14ac:dyDescent="0.3">
      <c r="B17" s="21"/>
      <c r="C17" s="33"/>
      <c r="D17" s="80"/>
      <c r="E17" s="22"/>
      <c r="F17" s="92"/>
      <c r="G17" s="32"/>
      <c r="H17" s="28"/>
      <c r="I17" s="22"/>
    </row>
    <row r="18" spans="2:9" x14ac:dyDescent="0.3">
      <c r="B18" s="23"/>
      <c r="C18" s="32"/>
      <c r="D18" s="32"/>
      <c r="E18" s="20"/>
      <c r="F18" s="93"/>
      <c r="G18" s="32"/>
      <c r="H18" s="28"/>
      <c r="I18" s="20"/>
    </row>
    <row r="19" spans="2:9" x14ac:dyDescent="0.3">
      <c r="B19" s="21"/>
      <c r="C19" s="33"/>
      <c r="D19" s="33"/>
      <c r="E19" s="22"/>
      <c r="F19" s="92"/>
      <c r="G19" s="32"/>
      <c r="H19" s="28"/>
      <c r="I19" s="22"/>
    </row>
    <row r="20" spans="2:9" x14ac:dyDescent="0.3">
      <c r="B20" s="19"/>
      <c r="C20" s="33"/>
      <c r="D20" s="33"/>
      <c r="E20" s="22"/>
      <c r="F20" s="92"/>
      <c r="G20" s="32"/>
      <c r="H20" s="28"/>
      <c r="I20" s="22"/>
    </row>
    <row r="21" spans="2:9" x14ac:dyDescent="0.3">
      <c r="B21" s="21"/>
      <c r="C21" s="33"/>
      <c r="D21" s="80"/>
      <c r="E21" s="22"/>
      <c r="F21" s="92"/>
      <c r="G21" s="32"/>
      <c r="H21" s="28"/>
      <c r="I21" s="22"/>
    </row>
    <row r="22" spans="2:9" x14ac:dyDescent="0.3">
      <c r="B22" s="21"/>
      <c r="C22" s="33"/>
      <c r="D22" s="33"/>
      <c r="E22" s="22"/>
      <c r="F22" s="92"/>
      <c r="G22" s="32"/>
      <c r="H22" s="28"/>
      <c r="I22" s="22"/>
    </row>
    <row r="23" spans="2:9" x14ac:dyDescent="0.3">
      <c r="B23" s="19"/>
      <c r="C23" s="20"/>
      <c r="D23" s="20"/>
      <c r="E23" s="20"/>
      <c r="F23" s="20"/>
      <c r="G23" s="20"/>
      <c r="H23" s="20"/>
      <c r="I23" s="20"/>
    </row>
    <row r="24" spans="2:9" x14ac:dyDescent="0.3">
      <c r="B24" s="19"/>
      <c r="C24" s="33"/>
      <c r="D24" s="33"/>
      <c r="E24" s="22"/>
      <c r="F24" s="22"/>
      <c r="G24" s="22"/>
      <c r="H24" s="22"/>
      <c r="I24" s="22"/>
    </row>
    <row r="25" spans="2:9" x14ac:dyDescent="0.3">
      <c r="B25" s="21"/>
      <c r="C25" s="33"/>
      <c r="D25" s="80"/>
      <c r="E25" s="22"/>
      <c r="F25" s="22"/>
      <c r="G25" s="22"/>
      <c r="H25" s="22"/>
      <c r="I25" s="22"/>
    </row>
    <row r="26" spans="2:9" x14ac:dyDescent="0.3">
      <c r="B26" s="21"/>
      <c r="C26" s="33"/>
      <c r="D26" s="33"/>
      <c r="E26" s="22"/>
      <c r="F26" s="22"/>
      <c r="G26" s="22"/>
      <c r="H26" s="22"/>
      <c r="I26" s="22"/>
    </row>
    <row r="27" spans="2:9" x14ac:dyDescent="0.3">
      <c r="B27" s="21"/>
      <c r="C27" s="33"/>
      <c r="D27" s="33"/>
      <c r="E27" s="22"/>
      <c r="F27" s="22"/>
      <c r="G27" s="22"/>
      <c r="H27" s="22"/>
      <c r="I27" s="22"/>
    </row>
    <row r="28" spans="2:9" x14ac:dyDescent="0.3">
      <c r="B28" s="19"/>
      <c r="C28" s="33"/>
      <c r="D28" s="33"/>
      <c r="E28" s="22"/>
      <c r="F28" s="22"/>
      <c r="G28" s="22"/>
      <c r="H28" s="22"/>
      <c r="I28" s="22"/>
    </row>
    <row r="29" spans="2:9" x14ac:dyDescent="0.3">
      <c r="B29" s="21"/>
      <c r="C29" s="33"/>
      <c r="D29" s="80"/>
      <c r="E29" s="22"/>
      <c r="F29" s="22"/>
      <c r="G29" s="22"/>
      <c r="H29" s="22"/>
      <c r="I29" s="22"/>
    </row>
    <row r="30" spans="2:9" x14ac:dyDescent="0.3">
      <c r="B30" s="21"/>
      <c r="C30" s="33"/>
      <c r="D30" s="33"/>
      <c r="E30" s="22"/>
      <c r="F30" s="22"/>
      <c r="G30" s="22"/>
      <c r="H30" s="22"/>
      <c r="I30" s="22"/>
    </row>
    <row r="31" spans="2:9" x14ac:dyDescent="0.3">
      <c r="B31" s="21"/>
      <c r="C31" s="33"/>
      <c r="D31" s="33"/>
      <c r="E31" s="22"/>
      <c r="F31" s="22"/>
      <c r="G31" s="22"/>
      <c r="H31" s="22"/>
      <c r="I31" s="22"/>
    </row>
    <row r="32" spans="2:9" x14ac:dyDescent="0.3">
      <c r="B32" s="19"/>
      <c r="C32" s="33"/>
      <c r="D32" s="33"/>
      <c r="E32" s="22"/>
      <c r="F32" s="22"/>
      <c r="G32" s="22"/>
      <c r="H32" s="22"/>
      <c r="I32" s="22"/>
    </row>
    <row r="33" spans="2:9" x14ac:dyDescent="0.3">
      <c r="B33" s="23"/>
      <c r="C33" s="32"/>
      <c r="D33" s="80"/>
      <c r="E33" s="20"/>
      <c r="F33" s="20"/>
      <c r="G33" s="20"/>
      <c r="H33" s="20"/>
      <c r="I33" s="20"/>
    </row>
    <row r="34" spans="2:9" x14ac:dyDescent="0.3">
      <c r="B34" s="21"/>
      <c r="C34" s="32"/>
      <c r="D34" s="32"/>
      <c r="E34" s="22"/>
      <c r="F34" s="22"/>
      <c r="G34" s="22"/>
      <c r="H34" s="22"/>
      <c r="I34" s="22"/>
    </row>
    <row r="35" spans="2:9" x14ac:dyDescent="0.3">
      <c r="B35" s="26"/>
      <c r="C35" s="40"/>
      <c r="D35" s="40"/>
      <c r="E35" s="27"/>
      <c r="F35" s="27"/>
      <c r="G35" s="27"/>
      <c r="H35" s="27"/>
      <c r="I35" s="27"/>
    </row>
    <row r="36" spans="2:9" x14ac:dyDescent="0.3">
      <c r="B36" s="21"/>
      <c r="C36" s="33"/>
      <c r="D36" s="33"/>
      <c r="E36" s="22"/>
      <c r="F36" s="22"/>
      <c r="G36" s="22"/>
      <c r="H36" s="22"/>
      <c r="I36" s="22"/>
    </row>
    <row r="37" spans="2:9" x14ac:dyDescent="0.3">
      <c r="B37" s="21"/>
      <c r="C37" s="33"/>
      <c r="D37" s="33"/>
      <c r="E37" s="22"/>
      <c r="F37" s="22"/>
      <c r="G37" s="22"/>
      <c r="H37" s="22"/>
      <c r="I37" s="22"/>
    </row>
    <row r="38" spans="2:9" x14ac:dyDescent="0.3">
      <c r="B38" s="21"/>
      <c r="C38" s="33"/>
      <c r="D38" s="33"/>
      <c r="E38" s="22"/>
      <c r="F38" s="22"/>
      <c r="G38" s="22"/>
      <c r="H38" s="22"/>
      <c r="I38" s="22"/>
    </row>
    <row r="39" spans="2:9" x14ac:dyDescent="0.3">
      <c r="B39" s="25"/>
      <c r="C39" s="33"/>
      <c r="D39" s="33"/>
      <c r="E39" s="22"/>
      <c r="F39" s="22"/>
      <c r="G39" s="22"/>
      <c r="H39" s="22"/>
      <c r="I39" s="22"/>
    </row>
    <row r="40" spans="2:9" x14ac:dyDescent="0.3">
      <c r="B40" s="19"/>
      <c r="C40" s="20"/>
      <c r="D40" s="20"/>
      <c r="E40" s="20"/>
      <c r="F40" s="20"/>
      <c r="G40" s="20"/>
      <c r="H40" s="20"/>
      <c r="I40" s="20"/>
    </row>
    <row r="41" spans="2:9" x14ac:dyDescent="0.3">
      <c r="B41" s="21"/>
      <c r="C41" s="33"/>
      <c r="D41" s="33"/>
      <c r="E41" s="22"/>
      <c r="F41" s="22"/>
      <c r="G41" s="22"/>
      <c r="H41" s="22"/>
      <c r="I41" s="22"/>
    </row>
    <row r="42" spans="2:9" x14ac:dyDescent="0.3">
      <c r="B42" s="28"/>
      <c r="C42" s="40"/>
      <c r="D42" s="40"/>
      <c r="E42" s="28"/>
      <c r="F42" s="28"/>
      <c r="G42" s="28"/>
      <c r="H42" s="28"/>
      <c r="I42" s="2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0E9EF-F750-4A84-A4A4-52ABC4C877F2}">
  <dimension ref="A1:M14"/>
  <sheetViews>
    <sheetView showGridLines="0" zoomScaleNormal="100" workbookViewId="0">
      <pane xSplit="1" ySplit="12" topLeftCell="B13" activePane="bottomRight" state="frozen"/>
      <selection pane="topRight" activeCell="B1" sqref="B1"/>
      <selection pane="bottomLeft" activeCell="A5" sqref="A5"/>
      <selection pane="bottomRight"/>
    </sheetView>
  </sheetViews>
  <sheetFormatPr defaultColWidth="0" defaultRowHeight="14.4" zeroHeight="1" x14ac:dyDescent="0.3"/>
  <cols>
    <col min="1" max="1" width="2.44140625" customWidth="1"/>
    <col min="2" max="2" width="150.77734375" customWidth="1"/>
    <col min="3" max="3" width="10.44140625" hidden="1" customWidth="1"/>
    <col min="4" max="13" width="0" hidden="1" customWidth="1"/>
    <col min="14" max="16384" width="8.77734375" hidden="1"/>
  </cols>
  <sheetData>
    <row r="1" spans="1:3" s="4" customFormat="1" x14ac:dyDescent="0.3">
      <c r="B1" s="5" t="s">
        <v>139</v>
      </c>
      <c r="C1" s="5"/>
    </row>
    <row r="2" spans="1:3" ht="5.55" customHeight="1" x14ac:dyDescent="0.3"/>
    <row r="3" spans="1:3" s="3" customFormat="1" ht="14.55" customHeight="1" x14ac:dyDescent="0.3">
      <c r="B3" s="47" t="s">
        <v>15</v>
      </c>
    </row>
    <row r="4" spans="1:3" ht="28.8" x14ac:dyDescent="0.3">
      <c r="B4" s="48" t="s">
        <v>16</v>
      </c>
    </row>
    <row r="5" spans="1:3" ht="43.2" x14ac:dyDescent="0.3">
      <c r="B5" s="48" t="s">
        <v>140</v>
      </c>
    </row>
    <row r="6" spans="1:3" ht="5.55" customHeight="1" x14ac:dyDescent="0.3"/>
    <row r="7" spans="1:3" ht="14.55" customHeight="1" x14ac:dyDescent="0.3">
      <c r="A7" s="6"/>
      <c r="B7" s="43" t="s">
        <v>8</v>
      </c>
      <c r="C7" s="3"/>
    </row>
    <row r="8" spans="1:3" ht="14.55" customHeight="1" x14ac:dyDescent="0.3">
      <c r="B8" s="44" t="s">
        <v>9</v>
      </c>
    </row>
    <row r="9" spans="1:3" ht="14.55" customHeight="1" x14ac:dyDescent="0.3">
      <c r="B9" s="44" t="s">
        <v>10</v>
      </c>
    </row>
    <row r="10" spans="1:3" ht="14.55" customHeight="1" x14ac:dyDescent="0.3">
      <c r="B10" s="44" t="s">
        <v>88</v>
      </c>
    </row>
    <row r="11" spans="1:3" ht="14.55" customHeight="1" x14ac:dyDescent="0.3">
      <c r="B11" s="44" t="s">
        <v>11</v>
      </c>
    </row>
    <row r="12" spans="1:3" ht="5.55" customHeight="1" x14ac:dyDescent="0.3"/>
    <row r="13" spans="1:3" ht="14.55" customHeight="1" x14ac:dyDescent="0.3">
      <c r="A13" s="6"/>
      <c r="B13" s="43" t="s">
        <v>17</v>
      </c>
      <c r="C13" s="3"/>
    </row>
    <row r="14" spans="1:3" x14ac:dyDescent="0.3">
      <c r="B14" s="46" t="s">
        <v>25</v>
      </c>
    </row>
  </sheetData>
  <sheetProtection algorithmName="SHA-512" hashValue="vCWHtjJnmqsI9xIzfEd1mKTWjA5dwVyWnG+f8qvGdPVZ42NWWz5bgW02woirAgWVCPsJdNDLxsbEYFXI/GhGWg==" saltValue="PeyMUTgMbMRytccajIpGLQ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75A0B-152A-4B7C-891D-E9E48200FBEF}">
  <dimension ref="A1:XFC131"/>
  <sheetViews>
    <sheetView showGridLines="0" zoomScaleNormal="100" workbookViewId="0">
      <pane xSplit="1" ySplit="12" topLeftCell="B13" activePane="bottomRight" state="frozen"/>
      <selection pane="topRight" activeCell="B1" sqref="B1"/>
      <selection pane="bottomLeft" activeCell="A5" sqref="A5"/>
      <selection pane="bottomRight"/>
    </sheetView>
  </sheetViews>
  <sheetFormatPr defaultColWidth="0" defaultRowHeight="14.4" zeroHeight="1" x14ac:dyDescent="0.3"/>
  <cols>
    <col min="1" max="1" width="2.44140625" customWidth="1"/>
    <col min="2" max="2" width="61.21875" style="61" customWidth="1"/>
    <col min="3" max="4" width="11.77734375" customWidth="1"/>
    <col min="5" max="5" width="13.6640625" bestFit="1" customWidth="1"/>
    <col min="6" max="6" width="11.77734375" customWidth="1"/>
    <col min="7" max="7" width="43.21875" style="45" customWidth="1"/>
    <col min="8" max="8" width="48.21875" style="45" customWidth="1"/>
    <col min="9" max="9" width="48.21875" style="45" hidden="1" customWidth="1"/>
    <col min="10" max="10" width="2.44140625" customWidth="1"/>
    <col min="11" max="15" width="0" hidden="1" customWidth="1"/>
    <col min="16" max="16383" width="8.77734375" hidden="1"/>
    <col min="16384" max="16384" width="7.77734375" hidden="1" customWidth="1"/>
  </cols>
  <sheetData>
    <row r="1" spans="1:10" s="4" customFormat="1" x14ac:dyDescent="0.3">
      <c r="B1" s="5" t="s">
        <v>139</v>
      </c>
      <c r="C1" s="5"/>
    </row>
    <row r="2" spans="1:10" ht="5.55" customHeight="1" x14ac:dyDescent="0.3">
      <c r="B2"/>
      <c r="G2"/>
      <c r="H2"/>
      <c r="I2"/>
    </row>
    <row r="3" spans="1:10" ht="5.55" customHeight="1" x14ac:dyDescent="0.3">
      <c r="G3"/>
      <c r="H3"/>
      <c r="I3"/>
    </row>
    <row r="4" spans="1:10" ht="14.55" customHeight="1" x14ac:dyDescent="0.3">
      <c r="A4" s="6"/>
      <c r="B4" s="62" t="s">
        <v>18</v>
      </c>
      <c r="C4" s="3"/>
      <c r="D4" s="3"/>
      <c r="E4" s="3"/>
      <c r="F4" s="3"/>
      <c r="G4" s="3"/>
      <c r="H4" s="3"/>
      <c r="I4" s="3"/>
      <c r="J4" s="6"/>
    </row>
    <row r="5" spans="1:10" ht="14.55" customHeight="1" x14ac:dyDescent="0.3">
      <c r="B5" s="98" t="s">
        <v>12</v>
      </c>
      <c r="C5" s="132"/>
      <c r="D5" s="132"/>
      <c r="E5" s="132"/>
      <c r="F5" s="132"/>
      <c r="G5" s="132"/>
      <c r="H5" s="132"/>
      <c r="I5" s="132"/>
    </row>
    <row r="6" spans="1:10" ht="14.55" customHeight="1" x14ac:dyDescent="0.3">
      <c r="B6" s="98" t="s">
        <v>19</v>
      </c>
      <c r="C6" s="132"/>
      <c r="D6" s="132"/>
      <c r="E6" s="132"/>
      <c r="F6" s="132"/>
      <c r="G6" s="132"/>
      <c r="H6" s="132"/>
      <c r="I6" s="132"/>
    </row>
    <row r="7" spans="1:10" ht="37.950000000000003" customHeight="1" x14ac:dyDescent="0.3">
      <c r="B7" s="98" t="s">
        <v>22</v>
      </c>
      <c r="C7" s="132"/>
      <c r="D7" s="132"/>
      <c r="E7" s="132"/>
      <c r="F7" s="132"/>
      <c r="G7" s="132"/>
      <c r="H7" s="132"/>
      <c r="I7" s="132"/>
    </row>
    <row r="8" spans="1:10" ht="14.55" customHeight="1" x14ac:dyDescent="0.3">
      <c r="B8" s="98" t="s">
        <v>20</v>
      </c>
      <c r="C8" s="132"/>
      <c r="D8" s="132"/>
      <c r="E8" s="132"/>
      <c r="F8" s="132"/>
      <c r="G8" s="132"/>
      <c r="H8" s="132"/>
      <c r="I8" s="132"/>
    </row>
    <row r="9" spans="1:10" ht="14.55" customHeight="1" x14ac:dyDescent="0.3">
      <c r="B9" s="98" t="s">
        <v>21</v>
      </c>
      <c r="C9" s="132"/>
      <c r="D9" s="132"/>
      <c r="E9" s="132"/>
      <c r="F9" s="132"/>
      <c r="G9" s="132"/>
      <c r="H9" s="132"/>
      <c r="I9" s="132"/>
    </row>
    <row r="10" spans="1:10" ht="7.2" customHeight="1" x14ac:dyDescent="0.3">
      <c r="G10"/>
      <c r="H10"/>
      <c r="I10"/>
    </row>
    <row r="11" spans="1:10" s="6" customFormat="1" ht="16.2" customHeight="1" x14ac:dyDescent="0.3">
      <c r="B11" s="63" t="s">
        <v>1</v>
      </c>
      <c r="C11" s="129" t="s">
        <v>2</v>
      </c>
      <c r="D11" s="130"/>
      <c r="E11" s="130"/>
      <c r="F11" s="131"/>
      <c r="G11" s="49" t="s">
        <v>13</v>
      </c>
      <c r="H11" s="50" t="s">
        <v>14</v>
      </c>
      <c r="I11" s="50" t="s">
        <v>44</v>
      </c>
    </row>
    <row r="12" spans="1:10" s="6" customFormat="1" ht="12" customHeight="1" x14ac:dyDescent="0.3">
      <c r="A12" s="14"/>
      <c r="B12" s="64"/>
      <c r="C12" s="125" t="s">
        <v>3</v>
      </c>
      <c r="D12" s="125" t="s">
        <v>89</v>
      </c>
      <c r="E12" s="125" t="s">
        <v>90</v>
      </c>
      <c r="F12" s="125" t="s">
        <v>91</v>
      </c>
      <c r="G12" s="51"/>
      <c r="H12" s="52"/>
      <c r="I12" s="52"/>
      <c r="J12" s="14"/>
    </row>
    <row r="13" spans="1:10" x14ac:dyDescent="0.3">
      <c r="B13" s="99" t="s">
        <v>29</v>
      </c>
      <c r="C13" s="102"/>
      <c r="D13" s="102"/>
      <c r="E13" s="102"/>
      <c r="F13" s="102"/>
      <c r="G13" s="102"/>
      <c r="H13" s="133" t="s">
        <v>112</v>
      </c>
      <c r="I13" s="102"/>
    </row>
    <row r="14" spans="1:10" x14ac:dyDescent="0.3">
      <c r="B14" s="100" t="s">
        <v>42</v>
      </c>
      <c r="C14" s="53"/>
      <c r="D14" s="53"/>
      <c r="E14" s="53"/>
      <c r="F14" s="53"/>
      <c r="G14" s="53"/>
      <c r="H14" s="134"/>
      <c r="I14" s="53" t="s">
        <v>4</v>
      </c>
    </row>
    <row r="15" spans="1:10" ht="28.8" x14ac:dyDescent="0.3">
      <c r="B15" s="106" t="s">
        <v>43</v>
      </c>
      <c r="C15" s="53"/>
      <c r="D15" s="53"/>
      <c r="E15" s="53"/>
      <c r="F15" s="128"/>
      <c r="G15" s="53"/>
      <c r="H15" s="134"/>
      <c r="I15" s="53" t="s">
        <v>4</v>
      </c>
    </row>
    <row r="16" spans="1:10" ht="57.6" x14ac:dyDescent="0.3">
      <c r="B16" s="106" t="s">
        <v>45</v>
      </c>
      <c r="C16" s="53"/>
      <c r="D16" s="53"/>
      <c r="E16" s="53"/>
      <c r="F16" s="128"/>
      <c r="G16" s="53"/>
      <c r="H16" s="134"/>
      <c r="I16" s="53" t="s">
        <v>4</v>
      </c>
    </row>
    <row r="17" spans="2:9" x14ac:dyDescent="0.3">
      <c r="B17" s="100" t="s">
        <v>46</v>
      </c>
      <c r="C17" s="53"/>
      <c r="D17" s="53"/>
      <c r="E17" s="53"/>
      <c r="F17" s="128"/>
      <c r="G17" s="53"/>
      <c r="H17" s="134"/>
      <c r="I17" s="53" t="s">
        <v>4</v>
      </c>
    </row>
    <row r="18" spans="2:9" ht="43.2" x14ac:dyDescent="0.3">
      <c r="B18" s="100" t="s">
        <v>47</v>
      </c>
      <c r="C18" s="53"/>
      <c r="D18" s="53"/>
      <c r="E18" s="53"/>
      <c r="F18" s="128"/>
      <c r="G18" s="53"/>
      <c r="H18" s="134"/>
      <c r="I18" s="53" t="s">
        <v>4</v>
      </c>
    </row>
    <row r="19" spans="2:9" ht="28.8" x14ac:dyDescent="0.3">
      <c r="B19" s="100" t="s">
        <v>48</v>
      </c>
      <c r="C19" s="53"/>
      <c r="D19" s="53"/>
      <c r="E19" s="53"/>
      <c r="F19" s="128"/>
      <c r="G19" s="53"/>
      <c r="H19" s="134"/>
      <c r="I19" s="53" t="s">
        <v>4</v>
      </c>
    </row>
    <row r="20" spans="2:9" ht="43.2" x14ac:dyDescent="0.3">
      <c r="B20" s="100" t="s">
        <v>49</v>
      </c>
      <c r="C20" s="53"/>
      <c r="D20" s="53"/>
      <c r="E20" s="53"/>
      <c r="F20" s="128"/>
      <c r="G20" s="53"/>
      <c r="H20" s="134"/>
      <c r="I20" s="53" t="s">
        <v>4</v>
      </c>
    </row>
    <row r="21" spans="2:9" ht="43.2" x14ac:dyDescent="0.3">
      <c r="B21" s="100" t="s">
        <v>50</v>
      </c>
      <c r="C21" s="53"/>
      <c r="D21" s="53"/>
      <c r="E21" s="53"/>
      <c r="F21" s="128"/>
      <c r="G21" s="53"/>
      <c r="H21" s="134"/>
      <c r="I21" s="53" t="s">
        <v>4</v>
      </c>
    </row>
    <row r="22" spans="2:9" ht="43.2" x14ac:dyDescent="0.3">
      <c r="B22" s="101" t="s">
        <v>51</v>
      </c>
      <c r="C22" s="56"/>
      <c r="D22" s="56"/>
      <c r="E22" s="56"/>
      <c r="F22" s="128"/>
      <c r="G22" s="56"/>
      <c r="H22" s="135"/>
      <c r="I22" s="56" t="s">
        <v>4</v>
      </c>
    </row>
    <row r="23" spans="2:9" hidden="1" x14ac:dyDescent="0.3">
      <c r="B23" s="66" t="s">
        <v>5</v>
      </c>
      <c r="C23" s="59">
        <f>COUNTA(C14:C22)</f>
        <v>0</v>
      </c>
      <c r="D23" s="86">
        <f>COUNTA(D14:D22)*Resultado!$J$9</f>
        <v>0</v>
      </c>
      <c r="E23" s="86">
        <f>COUNTA(E14:E22)*Resultado!$J$10</f>
        <v>0</v>
      </c>
      <c r="F23" s="87">
        <f>COUNTA(F14:F22)*Resultado!$J$11</f>
        <v>0</v>
      </c>
      <c r="G23" s="54"/>
      <c r="H23" s="55"/>
      <c r="I23" s="55"/>
    </row>
    <row r="24" spans="2:9" ht="7.2" customHeight="1" x14ac:dyDescent="0.3">
      <c r="B24" s="57"/>
      <c r="C24" s="109"/>
      <c r="D24" s="109"/>
      <c r="E24" s="109"/>
      <c r="F24" s="109"/>
      <c r="G24" s="109"/>
      <c r="H24" s="111"/>
      <c r="I24" s="109"/>
    </row>
    <row r="25" spans="2:9" x14ac:dyDescent="0.3">
      <c r="B25" s="118" t="s">
        <v>30</v>
      </c>
      <c r="C25" s="53"/>
      <c r="D25" s="53"/>
      <c r="E25" s="53"/>
      <c r="F25" s="53"/>
      <c r="G25" s="53"/>
      <c r="H25" s="136" t="s">
        <v>113</v>
      </c>
      <c r="I25" s="53" t="s">
        <v>4</v>
      </c>
    </row>
    <row r="26" spans="2:9" ht="28.8" x14ac:dyDescent="0.3">
      <c r="B26" s="100" t="s">
        <v>141</v>
      </c>
      <c r="C26" s="85"/>
      <c r="D26" s="85"/>
      <c r="E26" s="85"/>
      <c r="F26" s="128"/>
      <c r="G26" s="85"/>
      <c r="H26" s="134"/>
      <c r="I26" s="85" t="s">
        <v>4</v>
      </c>
    </row>
    <row r="27" spans="2:9" ht="43.2" x14ac:dyDescent="0.3">
      <c r="B27" s="100" t="s">
        <v>52</v>
      </c>
      <c r="C27" s="85"/>
      <c r="D27" s="85"/>
      <c r="E27" s="85"/>
      <c r="F27" s="128"/>
      <c r="G27" s="85"/>
      <c r="H27" s="134"/>
      <c r="I27" s="85" t="s">
        <v>4</v>
      </c>
    </row>
    <row r="28" spans="2:9" ht="28.8" x14ac:dyDescent="0.3">
      <c r="B28" s="100" t="s">
        <v>53</v>
      </c>
      <c r="C28" s="85"/>
      <c r="D28" s="85"/>
      <c r="E28" s="85"/>
      <c r="F28" s="128"/>
      <c r="G28" s="85"/>
      <c r="H28" s="134"/>
      <c r="I28" s="85" t="s">
        <v>4</v>
      </c>
    </row>
    <row r="29" spans="2:9" ht="28.8" x14ac:dyDescent="0.3">
      <c r="B29" s="100" t="s">
        <v>54</v>
      </c>
      <c r="C29" s="85"/>
      <c r="D29" s="85"/>
      <c r="E29" s="85"/>
      <c r="F29" s="128"/>
      <c r="G29" s="85"/>
      <c r="H29" s="134"/>
      <c r="I29" s="85" t="s">
        <v>4</v>
      </c>
    </row>
    <row r="30" spans="2:9" ht="86.4" x14ac:dyDescent="0.3">
      <c r="B30" s="100" t="s">
        <v>146</v>
      </c>
      <c r="C30" s="85"/>
      <c r="D30" s="85"/>
      <c r="E30" s="85"/>
      <c r="F30" s="128"/>
      <c r="G30" s="85"/>
      <c r="H30" s="134"/>
      <c r="I30" s="85"/>
    </row>
    <row r="31" spans="2:9" ht="43.2" x14ac:dyDescent="0.3">
      <c r="B31" s="100" t="s">
        <v>78</v>
      </c>
      <c r="C31" s="85"/>
      <c r="D31" s="85"/>
      <c r="E31" s="85"/>
      <c r="F31" s="128"/>
      <c r="G31" s="85"/>
      <c r="H31" s="134"/>
      <c r="I31" s="85"/>
    </row>
    <row r="32" spans="2:9" x14ac:dyDescent="0.3">
      <c r="B32" s="100" t="s">
        <v>79</v>
      </c>
      <c r="C32" s="85"/>
      <c r="D32" s="85"/>
      <c r="E32" s="85"/>
      <c r="F32" s="128"/>
      <c r="G32" s="85"/>
      <c r="H32" s="134"/>
      <c r="I32" s="85"/>
    </row>
    <row r="33" spans="2:9" x14ac:dyDescent="0.3">
      <c r="B33" s="65" t="s">
        <v>80</v>
      </c>
      <c r="C33" s="53"/>
      <c r="D33" s="53"/>
      <c r="E33" s="53"/>
      <c r="F33" s="128"/>
      <c r="G33" s="53"/>
      <c r="H33" s="137"/>
      <c r="I33" s="53"/>
    </row>
    <row r="34" spans="2:9" hidden="1" x14ac:dyDescent="0.3">
      <c r="B34" s="66" t="s">
        <v>5</v>
      </c>
      <c r="C34" s="59">
        <f>COUNTA(C26:C33)</f>
        <v>0</v>
      </c>
      <c r="D34" s="86">
        <f>COUNTA(D26:D33)*Resultado!$J$9</f>
        <v>0</v>
      </c>
      <c r="E34" s="86">
        <f>COUNTA(E26:E33)*Resultado!$J$10</f>
        <v>0</v>
      </c>
      <c r="F34" s="87">
        <f>COUNTA(F26:F33)*Resultado!$J$11</f>
        <v>0</v>
      </c>
      <c r="G34" s="54"/>
      <c r="H34" s="55"/>
      <c r="I34" s="55"/>
    </row>
    <row r="35" spans="2:9" s="29" customFormat="1" ht="7.2" customHeight="1" x14ac:dyDescent="0.3">
      <c r="B35" s="57"/>
      <c r="C35" s="90"/>
      <c r="D35" s="90"/>
      <c r="E35" s="90"/>
      <c r="F35" s="90"/>
      <c r="G35" s="90"/>
      <c r="H35" s="60"/>
      <c r="I35" s="90"/>
    </row>
    <row r="36" spans="2:9" ht="28.8" x14ac:dyDescent="0.3">
      <c r="B36" s="112" t="s">
        <v>31</v>
      </c>
      <c r="C36" s="91"/>
      <c r="D36" s="91"/>
      <c r="E36" s="91"/>
      <c r="F36" s="91"/>
      <c r="G36" s="91"/>
      <c r="H36" s="136" t="s">
        <v>114</v>
      </c>
      <c r="I36" s="91"/>
    </row>
    <row r="37" spans="2:9" ht="43.2" x14ac:dyDescent="0.3">
      <c r="B37" s="100" t="s">
        <v>55</v>
      </c>
      <c r="C37" s="85"/>
      <c r="D37" s="85"/>
      <c r="E37" s="85"/>
      <c r="F37" s="128"/>
      <c r="G37" s="85"/>
      <c r="H37" s="134"/>
      <c r="I37" s="85"/>
    </row>
    <row r="38" spans="2:9" ht="28.8" x14ac:dyDescent="0.3">
      <c r="B38" s="100" t="s">
        <v>56</v>
      </c>
      <c r="C38" s="85"/>
      <c r="D38" s="85"/>
      <c r="E38" s="85"/>
      <c r="F38" s="128"/>
      <c r="G38" s="85"/>
      <c r="H38" s="134"/>
      <c r="I38" s="85"/>
    </row>
    <row r="39" spans="2:9" ht="28.8" x14ac:dyDescent="0.3">
      <c r="B39" s="100" t="s">
        <v>123</v>
      </c>
      <c r="C39" s="85"/>
      <c r="D39" s="85"/>
      <c r="E39" s="85"/>
      <c r="F39" s="128"/>
      <c r="G39" s="85"/>
      <c r="H39" s="134"/>
      <c r="I39" s="85"/>
    </row>
    <row r="40" spans="2:9" ht="57.6" x14ac:dyDescent="0.3">
      <c r="B40" s="100" t="s">
        <v>124</v>
      </c>
      <c r="C40" s="85"/>
      <c r="D40" s="85"/>
      <c r="E40" s="85"/>
      <c r="F40" s="128"/>
      <c r="G40" s="85"/>
      <c r="H40" s="134"/>
      <c r="I40" s="85"/>
    </row>
    <row r="41" spans="2:9" x14ac:dyDescent="0.3">
      <c r="B41" s="100" t="s">
        <v>125</v>
      </c>
      <c r="C41" s="85"/>
      <c r="D41" s="85"/>
      <c r="E41" s="85"/>
      <c r="F41" s="128"/>
      <c r="G41" s="85"/>
      <c r="H41" s="134"/>
      <c r="I41" s="85"/>
    </row>
    <row r="42" spans="2:9" x14ac:dyDescent="0.3">
      <c r="B42" s="100" t="s">
        <v>126</v>
      </c>
      <c r="C42" s="85"/>
      <c r="D42" s="85"/>
      <c r="E42" s="85"/>
      <c r="F42" s="128"/>
      <c r="G42" s="85"/>
      <c r="H42" s="134"/>
      <c r="I42" s="85"/>
    </row>
    <row r="43" spans="2:9" ht="43.2" x14ac:dyDescent="0.3">
      <c r="B43" s="100" t="s">
        <v>142</v>
      </c>
      <c r="C43" s="89"/>
      <c r="D43" s="89"/>
      <c r="E43" s="89"/>
      <c r="F43" s="128"/>
      <c r="G43" s="89"/>
      <c r="H43" s="134"/>
      <c r="I43" s="89"/>
    </row>
    <row r="44" spans="2:9" ht="43.2" x14ac:dyDescent="0.3">
      <c r="B44" s="100" t="s">
        <v>127</v>
      </c>
      <c r="C44" s="89"/>
      <c r="D44" s="89"/>
      <c r="E44" s="89"/>
      <c r="F44" s="128"/>
      <c r="G44" s="89"/>
      <c r="H44" s="134"/>
      <c r="I44" s="89"/>
    </row>
    <row r="45" spans="2:9" ht="28.8" x14ac:dyDescent="0.3">
      <c r="B45" s="100" t="s">
        <v>128</v>
      </c>
      <c r="C45" s="89"/>
      <c r="D45" s="89"/>
      <c r="E45" s="89"/>
      <c r="F45" s="128"/>
      <c r="G45" s="89"/>
      <c r="H45" s="134"/>
      <c r="I45" s="89"/>
    </row>
    <row r="46" spans="2:9" ht="28.8" x14ac:dyDescent="0.3">
      <c r="B46" s="100" t="s">
        <v>129</v>
      </c>
      <c r="C46" s="89"/>
      <c r="D46" s="89"/>
      <c r="E46" s="89"/>
      <c r="F46" s="128"/>
      <c r="G46" s="89"/>
      <c r="H46" s="134"/>
      <c r="I46" s="89"/>
    </row>
    <row r="47" spans="2:9" ht="28.8" x14ac:dyDescent="0.3">
      <c r="B47" s="100" t="s">
        <v>152</v>
      </c>
      <c r="C47" s="89"/>
      <c r="D47" s="89"/>
      <c r="E47" s="89"/>
      <c r="F47" s="128"/>
      <c r="G47" s="89"/>
      <c r="H47" s="134"/>
      <c r="I47" s="89"/>
    </row>
    <row r="48" spans="2:9" ht="57.6" x14ac:dyDescent="0.3">
      <c r="B48" s="65" t="s">
        <v>130</v>
      </c>
      <c r="C48" s="58"/>
      <c r="D48" s="58"/>
      <c r="E48" s="58"/>
      <c r="F48" s="128"/>
      <c r="G48" s="58"/>
      <c r="H48" s="137"/>
      <c r="I48" s="58"/>
    </row>
    <row r="49" spans="2:9" hidden="1" x14ac:dyDescent="0.3">
      <c r="B49" s="66" t="s">
        <v>5</v>
      </c>
      <c r="C49" s="59">
        <f>COUNTA(C37:C48)</f>
        <v>0</v>
      </c>
      <c r="D49" s="86">
        <f>COUNTA(D37:D48)*Resultado!$J$9</f>
        <v>0</v>
      </c>
      <c r="E49" s="86">
        <f>COUNTA(E37:E48)*Resultado!$J$10</f>
        <v>0</v>
      </c>
      <c r="F49" s="87">
        <f>COUNTA(F37:F48)*Resultado!$J$11</f>
        <v>0</v>
      </c>
      <c r="G49" s="54"/>
      <c r="H49" s="55"/>
      <c r="I49" s="55"/>
    </row>
    <row r="50" spans="2:9" s="29" customFormat="1" ht="7.2" customHeight="1" x14ac:dyDescent="0.3">
      <c r="B50" s="113"/>
      <c r="C50" s="90"/>
      <c r="D50" s="90"/>
      <c r="E50" s="90"/>
      <c r="F50" s="90"/>
      <c r="G50" s="90"/>
      <c r="H50" s="111"/>
      <c r="I50" s="90"/>
    </row>
    <row r="51" spans="2:9" ht="28.8" x14ac:dyDescent="0.3">
      <c r="B51" s="103" t="s">
        <v>32</v>
      </c>
      <c r="C51" s="58"/>
      <c r="D51" s="58"/>
      <c r="E51" s="58"/>
      <c r="F51" s="58"/>
      <c r="G51" s="58"/>
      <c r="H51" s="136" t="s">
        <v>115</v>
      </c>
      <c r="I51" s="58"/>
    </row>
    <row r="52" spans="2:9" ht="28.8" x14ac:dyDescent="0.3">
      <c r="B52" s="100" t="s">
        <v>74</v>
      </c>
      <c r="C52" s="53"/>
      <c r="D52" s="53"/>
      <c r="E52" s="53"/>
      <c r="F52" s="128"/>
      <c r="G52" s="53"/>
      <c r="H52" s="134"/>
      <c r="I52" s="53"/>
    </row>
    <row r="53" spans="2:9" ht="28.8" x14ac:dyDescent="0.3">
      <c r="B53" s="100" t="s">
        <v>131</v>
      </c>
      <c r="C53" s="53"/>
      <c r="D53" s="53"/>
      <c r="E53" s="53"/>
      <c r="F53" s="128"/>
      <c r="G53" s="53"/>
      <c r="H53" s="134"/>
      <c r="I53" s="53"/>
    </row>
    <row r="54" spans="2:9" ht="28.8" x14ac:dyDescent="0.3">
      <c r="B54" s="100" t="s">
        <v>143</v>
      </c>
      <c r="C54" s="53"/>
      <c r="D54" s="53"/>
      <c r="E54" s="53"/>
      <c r="F54" s="128"/>
      <c r="G54" s="53"/>
      <c r="H54" s="134"/>
      <c r="I54" s="53"/>
    </row>
    <row r="55" spans="2:9" ht="43.2" x14ac:dyDescent="0.3">
      <c r="B55" s="100" t="s">
        <v>132</v>
      </c>
      <c r="C55" s="85"/>
      <c r="D55" s="85"/>
      <c r="E55" s="85"/>
      <c r="F55" s="128"/>
      <c r="G55" s="85"/>
      <c r="H55" s="134"/>
      <c r="I55" s="85"/>
    </row>
    <row r="56" spans="2:9" ht="43.2" x14ac:dyDescent="0.3">
      <c r="B56" s="100" t="s">
        <v>133</v>
      </c>
      <c r="C56" s="85"/>
      <c r="D56" s="85"/>
      <c r="E56" s="85"/>
      <c r="F56" s="128"/>
      <c r="G56" s="85"/>
      <c r="H56" s="134"/>
      <c r="I56" s="85"/>
    </row>
    <row r="57" spans="2:9" ht="28.8" x14ac:dyDescent="0.3">
      <c r="B57" s="100" t="s">
        <v>134</v>
      </c>
      <c r="C57" s="85"/>
      <c r="D57" s="85"/>
      <c r="E57" s="85"/>
      <c r="F57" s="128"/>
      <c r="G57" s="85"/>
      <c r="H57" s="134"/>
      <c r="I57" s="85"/>
    </row>
    <row r="58" spans="2:9" ht="43.2" x14ac:dyDescent="0.3">
      <c r="B58" s="100" t="s">
        <v>135</v>
      </c>
      <c r="C58" s="85"/>
      <c r="D58" s="85"/>
      <c r="E58" s="85"/>
      <c r="F58" s="128"/>
      <c r="G58" s="85"/>
      <c r="H58" s="134"/>
      <c r="I58" s="85"/>
    </row>
    <row r="59" spans="2:9" ht="43.2" x14ac:dyDescent="0.3">
      <c r="B59" s="100" t="s">
        <v>136</v>
      </c>
      <c r="C59" s="85"/>
      <c r="D59" s="85"/>
      <c r="E59" s="85"/>
      <c r="F59" s="128"/>
      <c r="G59" s="85"/>
      <c r="H59" s="134"/>
      <c r="I59" s="85"/>
    </row>
    <row r="60" spans="2:9" ht="57.6" x14ac:dyDescent="0.3">
      <c r="B60" s="100" t="s">
        <v>137</v>
      </c>
      <c r="C60" s="85"/>
      <c r="D60" s="85"/>
      <c r="E60" s="85"/>
      <c r="F60" s="128"/>
      <c r="G60" s="85"/>
      <c r="H60" s="134"/>
      <c r="I60" s="85"/>
    </row>
    <row r="61" spans="2:9" ht="43.2" x14ac:dyDescent="0.3">
      <c r="B61" s="100" t="s">
        <v>148</v>
      </c>
      <c r="C61" s="85"/>
      <c r="D61" s="85"/>
      <c r="E61" s="85"/>
      <c r="F61" s="128"/>
      <c r="G61" s="85"/>
      <c r="H61" s="134"/>
      <c r="I61" s="85"/>
    </row>
    <row r="62" spans="2:9" ht="28.8" x14ac:dyDescent="0.3">
      <c r="B62" s="100" t="s">
        <v>149</v>
      </c>
      <c r="C62" s="85"/>
      <c r="D62" s="85"/>
      <c r="E62" s="85"/>
      <c r="F62" s="128"/>
      <c r="G62" s="85"/>
      <c r="H62" s="134"/>
      <c r="I62" s="85"/>
    </row>
    <row r="63" spans="2:9" ht="28.8" x14ac:dyDescent="0.3">
      <c r="B63" s="65" t="s">
        <v>150</v>
      </c>
      <c r="C63" s="53"/>
      <c r="D63" s="53"/>
      <c r="E63" s="53"/>
      <c r="F63" s="128"/>
      <c r="G63" s="53"/>
      <c r="H63" s="137"/>
      <c r="I63" s="53"/>
    </row>
    <row r="64" spans="2:9" hidden="1" x14ac:dyDescent="0.3">
      <c r="B64" s="66" t="s">
        <v>5</v>
      </c>
      <c r="C64" s="59">
        <f>COUNTA(C52:C63)</f>
        <v>0</v>
      </c>
      <c r="D64" s="86">
        <f>COUNTA(D52:D63)*Resultado!$J$9</f>
        <v>0</v>
      </c>
      <c r="E64" s="86">
        <f>COUNTA(E52:E63)*Resultado!$J$10</f>
        <v>0</v>
      </c>
      <c r="F64" s="87">
        <f>COUNTA(F52:F63)*Resultado!$J$11</f>
        <v>0</v>
      </c>
      <c r="G64" s="54"/>
      <c r="H64" s="55"/>
      <c r="I64" s="55"/>
    </row>
    <row r="65" spans="2:9" s="29" customFormat="1" ht="7.2" customHeight="1" x14ac:dyDescent="0.3">
      <c r="B65" s="113"/>
      <c r="C65" s="90"/>
      <c r="D65" s="90"/>
      <c r="E65" s="90"/>
      <c r="F65" s="90"/>
      <c r="G65" s="90"/>
      <c r="H65" s="60"/>
      <c r="I65" s="90"/>
    </row>
    <row r="66" spans="2:9" x14ac:dyDescent="0.3">
      <c r="B66" s="103" t="s">
        <v>33</v>
      </c>
      <c r="C66" s="58"/>
      <c r="D66" s="58"/>
      <c r="E66" s="58"/>
      <c r="F66" s="58"/>
      <c r="G66" s="58"/>
      <c r="H66" s="136" t="s">
        <v>122</v>
      </c>
      <c r="I66" s="58"/>
    </row>
    <row r="67" spans="2:9" ht="28.8" x14ac:dyDescent="0.3">
      <c r="B67" s="104" t="s">
        <v>73</v>
      </c>
      <c r="C67" s="53"/>
      <c r="D67" s="53"/>
      <c r="E67" s="53"/>
      <c r="F67" s="128"/>
      <c r="G67" s="53"/>
      <c r="H67" s="134"/>
      <c r="I67" s="53"/>
    </row>
    <row r="68" spans="2:9" ht="28.8" x14ac:dyDescent="0.3">
      <c r="B68" s="105" t="s">
        <v>82</v>
      </c>
      <c r="C68" s="58"/>
      <c r="D68" s="58"/>
      <c r="E68" s="58"/>
      <c r="F68" s="128"/>
      <c r="G68" s="58"/>
      <c r="H68" s="134"/>
      <c r="I68" s="58"/>
    </row>
    <row r="69" spans="2:9" ht="28.8" x14ac:dyDescent="0.3">
      <c r="B69" s="106" t="s">
        <v>83</v>
      </c>
      <c r="C69" s="58"/>
      <c r="D69" s="58"/>
      <c r="E69" s="58"/>
      <c r="F69" s="128"/>
      <c r="G69" s="58"/>
      <c r="H69" s="134"/>
      <c r="I69" s="58"/>
    </row>
    <row r="70" spans="2:9" ht="28.8" x14ac:dyDescent="0.3">
      <c r="B70" s="100" t="s">
        <v>84</v>
      </c>
      <c r="C70" s="58"/>
      <c r="D70" s="58"/>
      <c r="E70" s="58"/>
      <c r="F70" s="128"/>
      <c r="G70" s="58"/>
      <c r="H70" s="134"/>
      <c r="I70" s="58"/>
    </row>
    <row r="71" spans="2:9" ht="43.2" x14ac:dyDescent="0.3">
      <c r="B71" s="100" t="s">
        <v>85</v>
      </c>
      <c r="C71" s="85"/>
      <c r="D71" s="85"/>
      <c r="E71" s="85"/>
      <c r="F71" s="128"/>
      <c r="G71" s="85"/>
      <c r="H71" s="134"/>
      <c r="I71" s="85"/>
    </row>
    <row r="72" spans="2:9" ht="28.8" x14ac:dyDescent="0.3">
      <c r="B72" s="100" t="s">
        <v>86</v>
      </c>
      <c r="C72" s="85"/>
      <c r="D72" s="85"/>
      <c r="E72" s="85"/>
      <c r="F72" s="128"/>
      <c r="G72" s="85"/>
      <c r="H72" s="134"/>
      <c r="I72" s="85"/>
    </row>
    <row r="73" spans="2:9" ht="28.8" x14ac:dyDescent="0.3">
      <c r="B73" s="65" t="s">
        <v>87</v>
      </c>
      <c r="C73" s="53"/>
      <c r="D73" s="53"/>
      <c r="E73" s="53"/>
      <c r="F73" s="128"/>
      <c r="G73" s="53"/>
      <c r="H73" s="137"/>
      <c r="I73" s="53"/>
    </row>
    <row r="74" spans="2:9" hidden="1" x14ac:dyDescent="0.3">
      <c r="B74" s="66" t="s">
        <v>5</v>
      </c>
      <c r="C74" s="59">
        <f>COUNTA(C67:C73)</f>
        <v>0</v>
      </c>
      <c r="D74" s="86">
        <f>COUNTA(D67:D73)*Resultado!$J$9</f>
        <v>0</v>
      </c>
      <c r="E74" s="86">
        <f>COUNTA(E67:E73)*Resultado!$J$10</f>
        <v>0</v>
      </c>
      <c r="F74" s="87">
        <f>COUNTA(F67:F73)*Resultado!$J$11</f>
        <v>0</v>
      </c>
      <c r="G74" s="54"/>
      <c r="H74" s="55"/>
      <c r="I74" s="55"/>
    </row>
    <row r="75" spans="2:9" s="29" customFormat="1" ht="7.2" customHeight="1" x14ac:dyDescent="0.3">
      <c r="B75" s="113"/>
      <c r="C75" s="90"/>
      <c r="D75" s="90"/>
      <c r="E75" s="90"/>
      <c r="F75" s="90"/>
      <c r="G75" s="90"/>
      <c r="H75" s="60"/>
      <c r="I75" s="90"/>
    </row>
    <row r="76" spans="2:9" x14ac:dyDescent="0.3">
      <c r="B76" s="103" t="s">
        <v>34</v>
      </c>
      <c r="C76" s="91"/>
      <c r="D76" s="91"/>
      <c r="E76" s="91"/>
      <c r="F76" s="91"/>
      <c r="G76" s="91"/>
      <c r="H76" s="136" t="s">
        <v>116</v>
      </c>
      <c r="I76" s="91"/>
    </row>
    <row r="77" spans="2:9" x14ac:dyDescent="0.3">
      <c r="B77" s="65" t="s">
        <v>138</v>
      </c>
      <c r="C77" s="53"/>
      <c r="D77" s="53"/>
      <c r="E77" s="53"/>
      <c r="F77" s="128"/>
      <c r="G77" s="53"/>
      <c r="H77" s="137"/>
      <c r="I77" s="53"/>
    </row>
    <row r="78" spans="2:9" hidden="1" x14ac:dyDescent="0.3">
      <c r="B78" s="66" t="s">
        <v>5</v>
      </c>
      <c r="C78" s="59">
        <f>COUNTA(C77)</f>
        <v>0</v>
      </c>
      <c r="D78" s="86">
        <f>COUNTA(D77)*Resultado!$J$9</f>
        <v>0</v>
      </c>
      <c r="E78" s="86">
        <f>COUNTA(E77)*Resultado!$J$10</f>
        <v>0</v>
      </c>
      <c r="F78" s="87">
        <f>COUNTA(F77)*Resultado!$J$11</f>
        <v>0</v>
      </c>
      <c r="G78" s="54"/>
      <c r="H78" s="55"/>
      <c r="I78" s="55"/>
    </row>
    <row r="79" spans="2:9" s="29" customFormat="1" ht="7.2" customHeight="1" x14ac:dyDescent="0.3">
      <c r="B79" s="57"/>
      <c r="C79" s="110"/>
      <c r="D79" s="110"/>
      <c r="E79" s="110"/>
      <c r="F79" s="110"/>
      <c r="G79" s="110"/>
      <c r="H79" s="111"/>
      <c r="I79" s="110"/>
    </row>
    <row r="80" spans="2:9" ht="28.8" x14ac:dyDescent="0.3">
      <c r="B80" s="112" t="s">
        <v>35</v>
      </c>
      <c r="C80" s="53"/>
      <c r="D80" s="53"/>
      <c r="E80" s="53"/>
      <c r="F80" s="53"/>
      <c r="G80" s="53"/>
      <c r="H80" s="136" t="s">
        <v>117</v>
      </c>
      <c r="I80" s="53"/>
    </row>
    <row r="81" spans="2:9" ht="28.8" x14ac:dyDescent="0.3">
      <c r="B81" s="100" t="s">
        <v>40</v>
      </c>
      <c r="C81" s="58"/>
      <c r="D81" s="58"/>
      <c r="E81" s="58"/>
      <c r="F81" s="128"/>
      <c r="G81" s="58"/>
      <c r="H81" s="134"/>
      <c r="I81" s="58"/>
    </row>
    <row r="82" spans="2:9" ht="28.8" x14ac:dyDescent="0.3">
      <c r="B82" s="100" t="s">
        <v>28</v>
      </c>
      <c r="C82" s="58"/>
      <c r="D82" s="58"/>
      <c r="E82" s="58"/>
      <c r="F82" s="128"/>
      <c r="G82" s="58"/>
      <c r="H82" s="134"/>
      <c r="I82" s="58"/>
    </row>
    <row r="83" spans="2:9" ht="28.8" x14ac:dyDescent="0.3">
      <c r="B83" s="100" t="s">
        <v>144</v>
      </c>
      <c r="C83" s="58"/>
      <c r="D83" s="58"/>
      <c r="E83" s="58"/>
      <c r="F83" s="128"/>
      <c r="G83" s="58"/>
      <c r="H83" s="134"/>
      <c r="I83" s="58"/>
    </row>
    <row r="84" spans="2:9" ht="28.8" x14ac:dyDescent="0.3">
      <c r="B84" s="100" t="s">
        <v>71</v>
      </c>
      <c r="C84" s="58"/>
      <c r="D84" s="58"/>
      <c r="E84" s="58"/>
      <c r="F84" s="128"/>
      <c r="G84" s="58"/>
      <c r="H84" s="134"/>
      <c r="I84" s="58"/>
    </row>
    <row r="85" spans="2:9" ht="28.8" x14ac:dyDescent="0.3">
      <c r="B85" s="100" t="s">
        <v>65</v>
      </c>
      <c r="C85" s="58"/>
      <c r="D85" s="58"/>
      <c r="E85" s="58"/>
      <c r="F85" s="128"/>
      <c r="G85" s="58"/>
      <c r="H85" s="134"/>
      <c r="I85" s="58"/>
    </row>
    <row r="86" spans="2:9" ht="28.8" x14ac:dyDescent="0.3">
      <c r="B86" s="100" t="s">
        <v>66</v>
      </c>
      <c r="C86" s="58"/>
      <c r="D86" s="58"/>
      <c r="E86" s="58"/>
      <c r="F86" s="128"/>
      <c r="G86" s="58"/>
      <c r="H86" s="134"/>
      <c r="I86" s="58"/>
    </row>
    <row r="87" spans="2:9" x14ac:dyDescent="0.3">
      <c r="B87" s="100" t="s">
        <v>41</v>
      </c>
      <c r="C87" s="58"/>
      <c r="D87" s="58"/>
      <c r="E87" s="58"/>
      <c r="F87" s="128"/>
      <c r="G87" s="58"/>
      <c r="H87" s="134"/>
      <c r="I87" s="58"/>
    </row>
    <row r="88" spans="2:9" ht="28.8" x14ac:dyDescent="0.3">
      <c r="B88" s="100" t="s">
        <v>67</v>
      </c>
      <c r="C88" s="58"/>
      <c r="D88" s="58"/>
      <c r="E88" s="58"/>
      <c r="F88" s="128"/>
      <c r="G88" s="58"/>
      <c r="H88" s="134"/>
      <c r="I88" s="58"/>
    </row>
    <row r="89" spans="2:9" x14ac:dyDescent="0.3">
      <c r="B89" s="100" t="s">
        <v>68</v>
      </c>
      <c r="C89" s="58"/>
      <c r="D89" s="58"/>
      <c r="E89" s="58"/>
      <c r="F89" s="128"/>
      <c r="G89" s="58"/>
      <c r="H89" s="134"/>
      <c r="I89" s="58"/>
    </row>
    <row r="90" spans="2:9" x14ac:dyDescent="0.3">
      <c r="B90" s="100" t="s">
        <v>69</v>
      </c>
      <c r="C90" s="58"/>
      <c r="D90" s="58"/>
      <c r="E90" s="58"/>
      <c r="F90" s="128"/>
      <c r="G90" s="58"/>
      <c r="H90" s="134"/>
      <c r="I90" s="58"/>
    </row>
    <row r="91" spans="2:9" ht="43.2" x14ac:dyDescent="0.3">
      <c r="B91" s="100" t="s">
        <v>70</v>
      </c>
      <c r="C91" s="58"/>
      <c r="D91" s="58"/>
      <c r="E91" s="58"/>
      <c r="F91" s="128"/>
      <c r="G91" s="58"/>
      <c r="H91" s="134"/>
      <c r="I91" s="58"/>
    </row>
    <row r="92" spans="2:9" x14ac:dyDescent="0.3">
      <c r="B92" s="65" t="s">
        <v>72</v>
      </c>
      <c r="C92" s="53"/>
      <c r="D92" s="53"/>
      <c r="E92" s="53"/>
      <c r="F92" s="128"/>
      <c r="G92" s="53"/>
      <c r="H92" s="137"/>
      <c r="I92" s="53"/>
    </row>
    <row r="93" spans="2:9" hidden="1" x14ac:dyDescent="0.3">
      <c r="B93" s="66" t="s">
        <v>5</v>
      </c>
      <c r="C93" s="59">
        <f>COUNTA(C81:C92)</f>
        <v>0</v>
      </c>
      <c r="D93" s="86">
        <f>COUNTA(D81:D92)*Resultado!$J$9</f>
        <v>0</v>
      </c>
      <c r="E93" s="86">
        <f>COUNTA(E81:E92)*Resultado!$J$10</f>
        <v>0</v>
      </c>
      <c r="F93" s="87">
        <f>COUNTA(F81:F92)*Resultado!$J$11</f>
        <v>0</v>
      </c>
      <c r="G93" s="54"/>
      <c r="H93" s="55"/>
      <c r="I93" s="55"/>
    </row>
    <row r="94" spans="2:9" s="29" customFormat="1" ht="7.2" customHeight="1" x14ac:dyDescent="0.3">
      <c r="B94" s="113"/>
      <c r="C94" s="110"/>
      <c r="D94" s="110"/>
      <c r="E94" s="110"/>
      <c r="F94" s="110"/>
      <c r="G94" s="110"/>
      <c r="H94" s="111"/>
      <c r="I94" s="110"/>
    </row>
    <row r="95" spans="2:9" x14ac:dyDescent="0.3">
      <c r="B95" s="103" t="s">
        <v>36</v>
      </c>
      <c r="C95" s="88"/>
      <c r="D95" s="88"/>
      <c r="E95" s="88"/>
      <c r="F95" s="88"/>
      <c r="G95" s="88"/>
      <c r="H95" s="136" t="s">
        <v>118</v>
      </c>
      <c r="I95" s="88"/>
    </row>
    <row r="96" spans="2:9" ht="28.8" x14ac:dyDescent="0.3">
      <c r="B96" s="107" t="s">
        <v>58</v>
      </c>
      <c r="C96" s="58"/>
      <c r="D96" s="58"/>
      <c r="E96" s="58"/>
      <c r="F96" s="128"/>
      <c r="G96" s="58"/>
      <c r="H96" s="134"/>
      <c r="I96" s="58"/>
    </row>
    <row r="97" spans="2:9" ht="28.8" x14ac:dyDescent="0.3">
      <c r="B97" s="107" t="s">
        <v>75</v>
      </c>
      <c r="C97" s="58"/>
      <c r="D97" s="58"/>
      <c r="E97" s="58"/>
      <c r="F97" s="128"/>
      <c r="G97" s="58"/>
      <c r="H97" s="134"/>
      <c r="I97" s="58"/>
    </row>
    <row r="98" spans="2:9" ht="28.8" x14ac:dyDescent="0.3">
      <c r="B98" s="65" t="s">
        <v>76</v>
      </c>
      <c r="C98" s="53"/>
      <c r="D98" s="53"/>
      <c r="E98" s="53"/>
      <c r="F98" s="128"/>
      <c r="G98" s="53"/>
      <c r="H98" s="137"/>
      <c r="I98" s="53"/>
    </row>
    <row r="99" spans="2:9" hidden="1" x14ac:dyDescent="0.3">
      <c r="B99" s="66" t="s">
        <v>5</v>
      </c>
      <c r="C99" s="59">
        <f>COUNTA(C96:C98)</f>
        <v>0</v>
      </c>
      <c r="D99" s="86">
        <f>COUNTA(D96:D98)*Resultado!$J$9</f>
        <v>0</v>
      </c>
      <c r="E99" s="86">
        <f>COUNTA(E96:E98)*Resultado!$J$10</f>
        <v>0</v>
      </c>
      <c r="F99" s="87">
        <f>COUNTA(F96:F98)*Resultado!$J$11</f>
        <v>0</v>
      </c>
      <c r="G99" s="54"/>
      <c r="H99" s="55"/>
      <c r="I99" s="55"/>
    </row>
    <row r="100" spans="2:9" s="29" customFormat="1" ht="7.2" customHeight="1" x14ac:dyDescent="0.3">
      <c r="B100" s="113"/>
      <c r="C100" s="110"/>
      <c r="D100" s="110"/>
      <c r="E100" s="110"/>
      <c r="F100" s="110"/>
      <c r="G100" s="110"/>
      <c r="H100" s="111"/>
      <c r="I100" s="110"/>
    </row>
    <row r="101" spans="2:9" x14ac:dyDescent="0.3">
      <c r="B101" s="103" t="s">
        <v>37</v>
      </c>
      <c r="C101" s="53"/>
      <c r="D101" s="53"/>
      <c r="E101" s="53"/>
      <c r="F101" s="53"/>
      <c r="G101" s="53"/>
      <c r="H101" s="136" t="s">
        <v>119</v>
      </c>
      <c r="I101" s="53"/>
    </row>
    <row r="102" spans="2:9" x14ac:dyDescent="0.3">
      <c r="B102" s="100" t="s">
        <v>57</v>
      </c>
      <c r="C102" s="58"/>
      <c r="D102" s="58"/>
      <c r="E102" s="58"/>
      <c r="F102" s="128"/>
      <c r="G102" s="58"/>
      <c r="H102" s="134"/>
      <c r="I102" s="58"/>
    </row>
    <row r="103" spans="2:9" ht="28.8" x14ac:dyDescent="0.3">
      <c r="B103" s="65" t="s">
        <v>151</v>
      </c>
      <c r="C103" s="53"/>
      <c r="D103" s="53"/>
      <c r="E103" s="53"/>
      <c r="F103" s="128"/>
      <c r="G103" s="53"/>
      <c r="H103" s="137"/>
      <c r="I103" s="53"/>
    </row>
    <row r="104" spans="2:9" hidden="1" x14ac:dyDescent="0.3">
      <c r="B104" s="66" t="s">
        <v>5</v>
      </c>
      <c r="C104" s="59">
        <f>COUNTA(C102:C103)</f>
        <v>0</v>
      </c>
      <c r="D104" s="86">
        <f>COUNTA(D102:D103)*Resultado!$J$9</f>
        <v>0</v>
      </c>
      <c r="E104" s="86">
        <f>COUNTA(E102:E103)*Resultado!$J$10</f>
        <v>0</v>
      </c>
      <c r="F104" s="87">
        <f>COUNTA(F102:F103)*Resultado!$J$11</f>
        <v>0</v>
      </c>
      <c r="G104" s="54"/>
      <c r="H104" s="55"/>
      <c r="I104" s="55"/>
    </row>
    <row r="105" spans="2:9" s="29" customFormat="1" ht="7.2" customHeight="1" x14ac:dyDescent="0.3">
      <c r="B105" s="57"/>
      <c r="C105" s="90"/>
      <c r="D105" s="90"/>
      <c r="E105" s="90"/>
      <c r="F105" s="90"/>
      <c r="G105" s="90"/>
      <c r="H105" s="111"/>
      <c r="I105" s="90"/>
    </row>
    <row r="106" spans="2:9" x14ac:dyDescent="0.3">
      <c r="B106" s="112" t="s">
        <v>38</v>
      </c>
      <c r="C106" s="58"/>
      <c r="D106" s="58"/>
      <c r="E106" s="58"/>
      <c r="F106" s="58"/>
      <c r="G106" s="58"/>
      <c r="H106" s="136" t="s">
        <v>120</v>
      </c>
      <c r="I106" s="58"/>
    </row>
    <row r="107" spans="2:9" ht="28.8" x14ac:dyDescent="0.3">
      <c r="B107" s="108" t="s">
        <v>81</v>
      </c>
      <c r="C107" s="58"/>
      <c r="D107" s="58"/>
      <c r="E107" s="58"/>
      <c r="F107" s="128"/>
      <c r="G107" s="58"/>
      <c r="H107" s="134"/>
      <c r="I107" s="58"/>
    </row>
    <row r="108" spans="2:9" x14ac:dyDescent="0.3">
      <c r="B108" s="108" t="s">
        <v>77</v>
      </c>
      <c r="C108" s="58"/>
      <c r="D108" s="58"/>
      <c r="E108" s="58"/>
      <c r="F108" s="128"/>
      <c r="G108" s="58"/>
      <c r="H108" s="134"/>
      <c r="I108" s="58"/>
    </row>
    <row r="109" spans="2:9" x14ac:dyDescent="0.3">
      <c r="B109" s="65" t="s">
        <v>145</v>
      </c>
      <c r="C109" s="53"/>
      <c r="D109" s="53"/>
      <c r="E109" s="53"/>
      <c r="F109" s="128"/>
      <c r="G109" s="53"/>
      <c r="H109" s="137"/>
      <c r="I109" s="53"/>
    </row>
    <row r="110" spans="2:9" hidden="1" x14ac:dyDescent="0.3">
      <c r="B110" s="66" t="s">
        <v>5</v>
      </c>
      <c r="C110" s="59">
        <f>COUNTA(C107:C109)</f>
        <v>0</v>
      </c>
      <c r="D110" s="86">
        <f>COUNTA(D107:D109)*Resultado!$J$9</f>
        <v>0</v>
      </c>
      <c r="E110" s="86">
        <f>COUNTA(E107:E109)*Resultado!$J$10</f>
        <v>0</v>
      </c>
      <c r="F110" s="87">
        <f>COUNTA(F107:F109)*Resultado!$J$11</f>
        <v>0</v>
      </c>
      <c r="G110" s="54"/>
      <c r="H110" s="55"/>
      <c r="I110" s="55"/>
    </row>
    <row r="111" spans="2:9" s="29" customFormat="1" ht="7.2" customHeight="1" x14ac:dyDescent="0.3">
      <c r="B111" s="113"/>
      <c r="C111" s="114"/>
      <c r="D111" s="114"/>
      <c r="E111" s="114"/>
      <c r="F111" s="114"/>
      <c r="G111" s="114"/>
      <c r="H111" s="116"/>
      <c r="I111" s="114"/>
    </row>
    <row r="112" spans="2:9" ht="28.8" x14ac:dyDescent="0.3">
      <c r="B112" s="103" t="s">
        <v>39</v>
      </c>
      <c r="C112" s="58"/>
      <c r="D112" s="58"/>
      <c r="E112" s="58"/>
      <c r="F112" s="58"/>
      <c r="G112" s="58"/>
      <c r="H112" s="136" t="s">
        <v>121</v>
      </c>
      <c r="I112" s="58"/>
    </row>
    <row r="113" spans="2:9" ht="28.8" x14ac:dyDescent="0.3">
      <c r="B113" s="108" t="s">
        <v>60</v>
      </c>
      <c r="C113" s="58"/>
      <c r="D113" s="58"/>
      <c r="E113" s="58"/>
      <c r="F113" s="128"/>
      <c r="G113" s="58"/>
      <c r="H113" s="134"/>
      <c r="I113" s="58"/>
    </row>
    <row r="114" spans="2:9" ht="43.2" x14ac:dyDescent="0.3">
      <c r="B114" s="108" t="s">
        <v>59</v>
      </c>
      <c r="C114" s="58"/>
      <c r="D114" s="58"/>
      <c r="E114" s="58"/>
      <c r="F114" s="128"/>
      <c r="G114" s="58"/>
      <c r="H114" s="134"/>
      <c r="I114" s="58"/>
    </row>
    <row r="115" spans="2:9" ht="86.4" x14ac:dyDescent="0.3">
      <c r="B115" s="108" t="s">
        <v>61</v>
      </c>
      <c r="C115" s="58"/>
      <c r="D115" s="58"/>
      <c r="E115" s="58"/>
      <c r="F115" s="128"/>
      <c r="G115" s="58"/>
      <c r="H115" s="134"/>
      <c r="I115" s="58"/>
    </row>
    <row r="116" spans="2:9" ht="57.6" x14ac:dyDescent="0.3">
      <c r="B116" s="108" t="s">
        <v>62</v>
      </c>
      <c r="C116" s="58"/>
      <c r="D116" s="58"/>
      <c r="E116" s="58"/>
      <c r="F116" s="128"/>
      <c r="G116" s="58"/>
      <c r="H116" s="134"/>
      <c r="I116" s="58"/>
    </row>
    <row r="117" spans="2:9" ht="72" x14ac:dyDescent="0.3">
      <c r="B117" s="108" t="s">
        <v>63</v>
      </c>
      <c r="C117" s="58"/>
      <c r="D117" s="58"/>
      <c r="E117" s="58"/>
      <c r="F117" s="128"/>
      <c r="G117" s="58"/>
      <c r="H117" s="134"/>
      <c r="I117" s="58"/>
    </row>
    <row r="118" spans="2:9" ht="72" x14ac:dyDescent="0.3">
      <c r="B118" s="65" t="s">
        <v>64</v>
      </c>
      <c r="C118" s="53"/>
      <c r="D118" s="53"/>
      <c r="E118" s="53"/>
      <c r="F118" s="128"/>
      <c r="G118" s="53"/>
      <c r="H118" s="137"/>
      <c r="I118" s="53"/>
    </row>
    <row r="119" spans="2:9" hidden="1" x14ac:dyDescent="0.3">
      <c r="B119" s="66" t="s">
        <v>5</v>
      </c>
      <c r="C119" s="59">
        <f>COUNTA(C113:C118)</f>
        <v>0</v>
      </c>
      <c r="D119" s="86">
        <f>COUNTA(D113:D118)*Resultado!$J$9</f>
        <v>0</v>
      </c>
      <c r="E119" s="86">
        <f>COUNTA(E113:E118)*Resultado!$J$10</f>
        <v>0</v>
      </c>
      <c r="F119" s="87">
        <f>COUNTA(F113:F118)*Resultado!$J$11</f>
        <v>0</v>
      </c>
      <c r="G119" s="54"/>
      <c r="H119" s="55"/>
      <c r="I119" s="55"/>
    </row>
    <row r="120" spans="2:9" s="29" customFormat="1" ht="7.2" customHeight="1" x14ac:dyDescent="0.3">
      <c r="B120" s="117"/>
      <c r="C120" s="114"/>
      <c r="D120" s="114"/>
      <c r="E120" s="114"/>
      <c r="F120" s="114"/>
      <c r="G120" s="115"/>
      <c r="H120" s="115"/>
      <c r="I120" s="116"/>
    </row>
    <row r="121" spans="2:9" s="29" customFormat="1" ht="7.2" customHeight="1" x14ac:dyDescent="0.3">
      <c r="B121" s="57"/>
      <c r="C121" s="90"/>
      <c r="D121" s="90"/>
      <c r="E121" s="90"/>
      <c r="F121" s="90"/>
      <c r="G121" s="60"/>
      <c r="H121" s="60"/>
      <c r="I121" s="60"/>
    </row>
    <row r="128" spans="2:9" x14ac:dyDescent="0.3"/>
    <row r="131" x14ac:dyDescent="0.3"/>
  </sheetData>
  <sheetProtection algorithmName="SHA-512" hashValue="gGQRHxQi/0VByxfIxbXudql5Ya3CueM2BNhXJweaxSZScTwWH8FVpGP40ISd2svOo3zAqGoQ5Z9xhvvuR2Ltzw==" saltValue="2bWUyS8fNm6DOO8XDOE8rQ==" spinCount="100000" sheet="1" objects="1" scenarios="1"/>
  <protectedRanges>
    <protectedRange sqref="C5:I9" name="Identificação"/>
    <protectedRange sqref="C107:G109" name="P10"/>
    <protectedRange sqref="C96:G98" name="P8"/>
    <protectedRange sqref="C77:G77" name="P6"/>
    <protectedRange sqref="C52:G63" name="P4"/>
    <protectedRange sqref="C26:G33" name="P2"/>
    <protectedRange sqref="C14:G22" name="P1"/>
    <protectedRange sqref="C37:G48" name="P3"/>
    <protectedRange sqref="C67:G73" name="P5"/>
    <protectedRange sqref="C81:G92" name="P7"/>
    <protectedRange sqref="C102:G103" name="P9"/>
    <protectedRange sqref="C113:G118" name="P11"/>
  </protectedRanges>
  <mergeCells count="17">
    <mergeCell ref="H112:H118"/>
    <mergeCell ref="H76:H77"/>
    <mergeCell ref="H80:H92"/>
    <mergeCell ref="H95:H98"/>
    <mergeCell ref="H101:H103"/>
    <mergeCell ref="H106:H109"/>
    <mergeCell ref="H13:H22"/>
    <mergeCell ref="H25:H33"/>
    <mergeCell ref="H36:H48"/>
    <mergeCell ref="H51:H63"/>
    <mergeCell ref="H66:H73"/>
    <mergeCell ref="C11:F11"/>
    <mergeCell ref="C5:I5"/>
    <mergeCell ref="C6:I6"/>
    <mergeCell ref="C7:I7"/>
    <mergeCell ref="C9:I9"/>
    <mergeCell ref="C8:I8"/>
  </mergeCells>
  <hyperlinks>
    <hyperlink ref="H13:H22" r:id="rId1" display="Saiba mais informação sobre o Princípio 1" xr:uid="{BA8178A6-16E0-4399-B715-D94EBF35EBF3}"/>
    <hyperlink ref="H25:H33" r:id="rId2" display="Saiba mais informação sobre o Princípio 2" xr:uid="{19B8F323-4396-4830-9B13-EBF376405904}"/>
    <hyperlink ref="H36:H48" r:id="rId3" display="Saiba mais informação sobre o Princípio 3" xr:uid="{D8C995C1-9980-495D-930C-7125C62CB371}"/>
    <hyperlink ref="H51:H63" r:id="rId4" display="Saiba mais informação sobre o Princípio 4" xr:uid="{EB524457-35EE-4FAA-BA92-7424EA3534DE}"/>
    <hyperlink ref="H66:H73" r:id="rId5" display="Saiba mais informação sobre o Princípio 5" xr:uid="{08657B65-4CE1-4BAC-8ED9-327EEFAA4FB6}"/>
    <hyperlink ref="H76:H77" r:id="rId6" display="Saiba mais informação sobre o Princípio 6" xr:uid="{82A21990-FB24-429B-A945-CA613F539B02}"/>
    <hyperlink ref="H80:H92" r:id="rId7" display="Saiba mais informação sobre o Princípio 7" xr:uid="{6A15DB9C-FC43-4AFB-BDE0-4DBD5F79846C}"/>
    <hyperlink ref="H95:H98" r:id="rId8" display="Saiba mais informação sobre o Princípio 8" xr:uid="{A7CE3989-7955-4F2F-917F-56D9BB135FBC}"/>
    <hyperlink ref="H101:H103" r:id="rId9" display="Saiba mais informação sobre o Princípio 9" xr:uid="{83CC2BA2-5D49-49A4-839F-4AF35A27301A}"/>
    <hyperlink ref="H106:H109" r:id="rId10" display="Saiba mais informação sobre o Princípio 10" xr:uid="{08C16A93-0B04-4C32-8625-C607A04F4CF2}"/>
    <hyperlink ref="H112:H118" r:id="rId11" display="Saiba mais informação sobre o Princípio 11" xr:uid="{0DE2BD8D-D569-420F-88A8-CE9CB2B75E2B}"/>
  </hyperlinks>
  <pageMargins left="0.7" right="0.7" top="0.75" bottom="0.75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38ECD-7A93-4914-B390-FE0D2B8C2DC5}">
  <dimension ref="A1:N51"/>
  <sheetViews>
    <sheetView showGridLines="0" zoomScale="90" zoomScaleNormal="90" workbookViewId="0">
      <selection activeCell="D13" sqref="D13"/>
    </sheetView>
  </sheetViews>
  <sheetFormatPr defaultColWidth="0" defaultRowHeight="14.4" x14ac:dyDescent="0.3"/>
  <cols>
    <col min="1" max="1" width="2.44140625" customWidth="1"/>
    <col min="2" max="2" width="22.21875" style="29" customWidth="1"/>
    <col min="3" max="3" width="8.5546875" style="41" bestFit="1" customWidth="1"/>
    <col min="4" max="4" width="7.77734375" style="41" customWidth="1"/>
    <col min="5" max="5" width="13.21875" style="29" customWidth="1"/>
    <col min="6" max="6" width="22.21875" bestFit="1" customWidth="1"/>
    <col min="7" max="7" width="8.77734375" bestFit="1" customWidth="1"/>
    <col min="8" max="8" width="7.77734375" customWidth="1"/>
    <col min="9" max="9" width="15.21875" bestFit="1" customWidth="1"/>
    <col min="10" max="10" width="4.88671875" bestFit="1" customWidth="1"/>
    <col min="11" max="11" width="4.21875" customWidth="1"/>
    <col min="12" max="14" width="0" hidden="1" customWidth="1"/>
    <col min="15" max="16384" width="8.77734375" hidden="1"/>
  </cols>
  <sheetData>
    <row r="1" spans="1:11" s="4" customFormat="1" x14ac:dyDescent="0.3">
      <c r="B1" s="5" t="s">
        <v>0</v>
      </c>
      <c r="C1" s="36"/>
      <c r="D1" s="36"/>
      <c r="E1" s="5"/>
      <c r="F1" s="5"/>
      <c r="G1" s="5"/>
      <c r="H1" s="5"/>
      <c r="I1" s="5"/>
      <c r="J1" s="5"/>
      <c r="K1" s="5"/>
    </row>
    <row r="2" spans="1:11" ht="7.95" customHeight="1" x14ac:dyDescent="0.3">
      <c r="B2"/>
      <c r="C2" s="37"/>
      <c r="D2" s="37"/>
      <c r="E2"/>
    </row>
    <row r="3" spans="1:11" s="6" customFormat="1" ht="16.2" customHeight="1" x14ac:dyDescent="0.3">
      <c r="B3" s="16" t="s">
        <v>1</v>
      </c>
      <c r="C3" s="38"/>
      <c r="D3" s="38"/>
      <c r="E3" s="7"/>
      <c r="F3" s="7"/>
      <c r="G3" s="7"/>
      <c r="H3" s="7"/>
      <c r="I3" s="7"/>
      <c r="J3" s="7"/>
      <c r="K3" s="7"/>
    </row>
    <row r="4" spans="1:11" s="6" customFormat="1" ht="16.2" customHeight="1" x14ac:dyDescent="0.3">
      <c r="A4" s="14"/>
      <c r="B4" s="17"/>
      <c r="C4" s="39"/>
      <c r="D4" s="39"/>
      <c r="E4" s="18"/>
      <c r="F4" s="15"/>
      <c r="G4" s="15"/>
      <c r="H4" s="15"/>
      <c r="I4" s="15"/>
      <c r="J4" s="15"/>
      <c r="K4" s="13"/>
    </row>
    <row r="5" spans="1:11" s="6" customFormat="1" ht="16.2" customHeight="1" x14ac:dyDescent="0.3">
      <c r="A5" s="14"/>
      <c r="B5" s="78" t="s">
        <v>23</v>
      </c>
      <c r="C5" s="79">
        <f>AVERAGE(D9,D13,D17,D21,D25,D29,D33,D37,D41,D45,D49,)</f>
        <v>0</v>
      </c>
      <c r="D5" s="79"/>
      <c r="E5" s="77"/>
      <c r="F5" s="30"/>
      <c r="G5" s="30"/>
      <c r="H5" s="30"/>
      <c r="I5" s="30"/>
      <c r="J5" s="30"/>
      <c r="K5" s="13"/>
    </row>
    <row r="6" spans="1:11" s="6" customFormat="1" ht="16.2" customHeight="1" x14ac:dyDescent="0.3">
      <c r="A6" s="14"/>
      <c r="B6" s="73"/>
      <c r="C6" s="32"/>
      <c r="D6" s="32"/>
      <c r="E6" s="77"/>
      <c r="F6" s="30"/>
      <c r="G6" s="30"/>
      <c r="H6" s="30"/>
      <c r="I6" s="30"/>
      <c r="J6" s="30"/>
      <c r="K6" s="13"/>
    </row>
    <row r="7" spans="1:11" x14ac:dyDescent="0.3">
      <c r="B7" s="19"/>
      <c r="C7" s="20"/>
      <c r="D7" s="20"/>
      <c r="E7" s="20"/>
      <c r="F7" s="12"/>
      <c r="G7" s="12"/>
      <c r="H7" s="12"/>
      <c r="I7" s="12"/>
      <c r="J7" s="12"/>
    </row>
    <row r="8" spans="1:11" x14ac:dyDescent="0.3">
      <c r="B8" s="31" t="s">
        <v>92</v>
      </c>
      <c r="C8" s="35" t="s">
        <v>5</v>
      </c>
      <c r="D8" s="35" t="s">
        <v>24</v>
      </c>
      <c r="E8" s="22"/>
      <c r="F8" s="42"/>
      <c r="G8" s="30"/>
      <c r="H8" s="10"/>
      <c r="I8" s="30"/>
      <c r="J8" s="10"/>
    </row>
    <row r="9" spans="1:11" x14ac:dyDescent="0.3">
      <c r="B9" s="21" t="s">
        <v>6</v>
      </c>
      <c r="C9" s="33">
        <f>(COUNTA('Modelo de Conformidade'!B14:B22)-'Modelo de Conformidade'!C23)*3</f>
        <v>27</v>
      </c>
      <c r="D9" s="80">
        <f>IF(C10=0, 0, C10/C9)</f>
        <v>0</v>
      </c>
      <c r="E9" s="22"/>
      <c r="F9" s="42"/>
      <c r="G9" s="30"/>
      <c r="H9" s="10"/>
      <c r="I9" s="119" t="s">
        <v>89</v>
      </c>
      <c r="J9" s="120">
        <v>1</v>
      </c>
    </row>
    <row r="10" spans="1:11" x14ac:dyDescent="0.3">
      <c r="B10" s="21" t="s">
        <v>7</v>
      </c>
      <c r="C10" s="33">
        <f>SUM('Modelo de Conformidade'!D23:F23)</f>
        <v>0</v>
      </c>
      <c r="D10" s="33"/>
      <c r="E10" s="22"/>
      <c r="F10" s="42"/>
      <c r="G10" s="30"/>
      <c r="H10" s="10"/>
      <c r="I10" s="121" t="s">
        <v>90</v>
      </c>
      <c r="J10" s="122">
        <v>2</v>
      </c>
    </row>
    <row r="11" spans="1:11" x14ac:dyDescent="0.3">
      <c r="B11" s="23"/>
      <c r="C11" s="34"/>
      <c r="D11" s="34"/>
      <c r="E11" s="24"/>
      <c r="F11" s="42"/>
      <c r="G11" s="30"/>
      <c r="H11" s="11"/>
      <c r="I11" s="123" t="s">
        <v>91</v>
      </c>
      <c r="J11" s="124">
        <v>3</v>
      </c>
    </row>
    <row r="12" spans="1:11" x14ac:dyDescent="0.3">
      <c r="B12" s="31" t="s">
        <v>93</v>
      </c>
      <c r="C12" s="35" t="s">
        <v>5</v>
      </c>
      <c r="D12" s="35" t="s">
        <v>24</v>
      </c>
      <c r="E12" s="24"/>
      <c r="F12" s="42"/>
      <c r="G12" s="30"/>
      <c r="H12" s="11"/>
      <c r="I12" s="11"/>
      <c r="J12" s="11"/>
    </row>
    <row r="13" spans="1:11" x14ac:dyDescent="0.3">
      <c r="B13" s="21" t="s">
        <v>6</v>
      </c>
      <c r="C13" s="33">
        <f>(COUNTA('Modelo de Conformidade'!B26:B33)-'Modelo de Conformidade'!C34)*3</f>
        <v>24</v>
      </c>
      <c r="D13" s="80">
        <f>IF(C14=0, 0, C14/C13)</f>
        <v>0</v>
      </c>
      <c r="E13" s="22"/>
      <c r="F13" s="42"/>
      <c r="G13" s="30"/>
      <c r="H13" s="10"/>
      <c r="I13" s="10"/>
      <c r="J13" s="10"/>
    </row>
    <row r="14" spans="1:11" x14ac:dyDescent="0.3">
      <c r="B14" s="21" t="s">
        <v>7</v>
      </c>
      <c r="C14" s="33">
        <f>SUM('Modelo de Conformidade'!D34:F34)</f>
        <v>0</v>
      </c>
      <c r="D14" s="33"/>
      <c r="E14" s="20"/>
      <c r="F14" s="42"/>
      <c r="G14" s="30"/>
      <c r="H14" s="12"/>
      <c r="I14" s="12"/>
      <c r="J14" s="12"/>
    </row>
    <row r="15" spans="1:11" x14ac:dyDescent="0.3">
      <c r="B15" s="21"/>
      <c r="C15" s="33"/>
      <c r="D15" s="33"/>
      <c r="E15" s="22"/>
      <c r="F15" s="10"/>
      <c r="G15" s="10"/>
      <c r="H15" s="10"/>
      <c r="I15" s="10"/>
      <c r="J15" s="10"/>
    </row>
    <row r="16" spans="1:11" x14ac:dyDescent="0.3">
      <c r="B16" s="31" t="s">
        <v>94</v>
      </c>
      <c r="C16" s="35" t="s">
        <v>5</v>
      </c>
      <c r="D16" s="35" t="s">
        <v>24</v>
      </c>
      <c r="E16" s="22"/>
      <c r="F16" s="81">
        <f>D9</f>
        <v>0</v>
      </c>
      <c r="G16" s="42" t="s">
        <v>99</v>
      </c>
      <c r="H16" s="8"/>
      <c r="I16" s="10"/>
      <c r="J16" s="10"/>
    </row>
    <row r="17" spans="2:10" x14ac:dyDescent="0.3">
      <c r="B17" s="21" t="s">
        <v>6</v>
      </c>
      <c r="C17" s="33">
        <f>(COUNTA('Modelo de Conformidade'!B37:B48)-'Modelo de Conformidade'!C49)*3</f>
        <v>36</v>
      </c>
      <c r="D17" s="80">
        <f>IF(C18=0, 0, C18/C17)</f>
        <v>0</v>
      </c>
      <c r="E17" s="22"/>
      <c r="F17" s="81">
        <f>D13</f>
        <v>0</v>
      </c>
      <c r="G17" s="42" t="s">
        <v>100</v>
      </c>
      <c r="H17" s="8"/>
      <c r="I17" s="10"/>
      <c r="J17" s="10"/>
    </row>
    <row r="18" spans="2:10" x14ac:dyDescent="0.3">
      <c r="B18" s="23" t="s">
        <v>7</v>
      </c>
      <c r="C18" s="32">
        <f>SUM('Modelo de Conformidade'!D49:F49)</f>
        <v>0</v>
      </c>
      <c r="D18" s="32"/>
      <c r="E18" s="20"/>
      <c r="F18" s="82">
        <f>D17</f>
        <v>0</v>
      </c>
      <c r="G18" s="42" t="s">
        <v>101</v>
      </c>
      <c r="H18" s="8"/>
      <c r="I18" s="12"/>
      <c r="J18" s="12"/>
    </row>
    <row r="19" spans="2:10" x14ac:dyDescent="0.3">
      <c r="B19" s="21"/>
      <c r="C19" s="33"/>
      <c r="D19" s="33"/>
      <c r="E19" s="22"/>
      <c r="F19" s="81">
        <f>D21</f>
        <v>0</v>
      </c>
      <c r="G19" s="42" t="s">
        <v>102</v>
      </c>
      <c r="H19" s="8"/>
      <c r="I19" s="10"/>
      <c r="J19" s="10"/>
    </row>
    <row r="20" spans="2:10" x14ac:dyDescent="0.3">
      <c r="B20" s="31" t="s">
        <v>95</v>
      </c>
      <c r="C20" s="35" t="s">
        <v>5</v>
      </c>
      <c r="D20" s="35" t="s">
        <v>24</v>
      </c>
      <c r="E20" s="22"/>
      <c r="F20" s="81">
        <f>D25</f>
        <v>0</v>
      </c>
      <c r="G20" s="42" t="s">
        <v>103</v>
      </c>
      <c r="H20" s="8"/>
      <c r="I20" s="10"/>
      <c r="J20" s="10"/>
    </row>
    <row r="21" spans="2:10" x14ac:dyDescent="0.3">
      <c r="B21" s="21" t="s">
        <v>6</v>
      </c>
      <c r="C21" s="33">
        <f>(COUNTA('Modelo de Conformidade'!B52:B63)-'Modelo de Conformidade'!C64)*3</f>
        <v>36</v>
      </c>
      <c r="D21" s="80">
        <f>IF(C22=0, 0, C22/C21)</f>
        <v>0</v>
      </c>
      <c r="E21" s="22"/>
      <c r="F21" s="81">
        <f>D29</f>
        <v>0</v>
      </c>
      <c r="G21" s="42" t="s">
        <v>104</v>
      </c>
      <c r="H21" s="8"/>
      <c r="I21" s="10"/>
      <c r="J21" s="10"/>
    </row>
    <row r="22" spans="2:10" x14ac:dyDescent="0.3">
      <c r="B22" s="21" t="s">
        <v>7</v>
      </c>
      <c r="C22" s="33">
        <f>SUM('Modelo de Conformidade'!D64:F64)</f>
        <v>0</v>
      </c>
      <c r="D22" s="33"/>
      <c r="E22" s="22"/>
      <c r="F22" s="81">
        <f>D33</f>
        <v>0</v>
      </c>
      <c r="G22" s="42" t="s">
        <v>105</v>
      </c>
      <c r="H22" s="8"/>
      <c r="I22" s="10"/>
      <c r="J22" s="10"/>
    </row>
    <row r="23" spans="2:10" x14ac:dyDescent="0.3">
      <c r="B23" s="19"/>
      <c r="C23" s="20"/>
      <c r="D23" s="20"/>
      <c r="E23" s="20"/>
      <c r="F23" s="81">
        <f>D37</f>
        <v>0</v>
      </c>
      <c r="G23" s="42" t="s">
        <v>106</v>
      </c>
      <c r="H23" s="12"/>
      <c r="I23" s="12"/>
      <c r="J23" s="12"/>
    </row>
    <row r="24" spans="2:10" x14ac:dyDescent="0.3">
      <c r="B24" s="31" t="s">
        <v>96</v>
      </c>
      <c r="C24" s="35" t="s">
        <v>5</v>
      </c>
      <c r="D24" s="35" t="s">
        <v>24</v>
      </c>
      <c r="E24" s="22"/>
      <c r="F24" s="81">
        <f>D41</f>
        <v>0</v>
      </c>
      <c r="G24" s="42" t="s">
        <v>107</v>
      </c>
      <c r="H24" s="10"/>
      <c r="I24" s="10"/>
      <c r="J24" s="10"/>
    </row>
    <row r="25" spans="2:10" x14ac:dyDescent="0.3">
      <c r="B25" s="21" t="s">
        <v>6</v>
      </c>
      <c r="C25" s="33">
        <f>(COUNTA('Modelo de Conformidade'!B67:B73)-'Modelo de Conformidade'!C74)*3</f>
        <v>21</v>
      </c>
      <c r="D25" s="80">
        <f>IF(C26=0, 0, C26/C25)</f>
        <v>0</v>
      </c>
      <c r="E25" s="22"/>
      <c r="F25" s="82">
        <f>D45</f>
        <v>0</v>
      </c>
      <c r="G25" s="42" t="s">
        <v>108</v>
      </c>
      <c r="H25" s="10"/>
      <c r="I25" s="10"/>
      <c r="J25" s="10"/>
    </row>
    <row r="26" spans="2:10" x14ac:dyDescent="0.3">
      <c r="B26" s="21" t="s">
        <v>7</v>
      </c>
      <c r="C26" s="33">
        <f>SUM('Modelo de Conformidade'!D74:F74)</f>
        <v>0</v>
      </c>
      <c r="D26" s="33"/>
      <c r="E26" s="22"/>
      <c r="F26" s="81">
        <f>D49</f>
        <v>0</v>
      </c>
      <c r="G26" s="42" t="s">
        <v>109</v>
      </c>
      <c r="H26" s="10"/>
      <c r="I26" s="10"/>
      <c r="J26" s="10"/>
    </row>
    <row r="27" spans="2:10" x14ac:dyDescent="0.3">
      <c r="B27" s="21"/>
      <c r="C27" s="33"/>
      <c r="D27" s="33"/>
      <c r="E27" s="22"/>
      <c r="F27" s="81"/>
      <c r="G27" s="42"/>
      <c r="H27" s="10"/>
      <c r="I27" s="10"/>
      <c r="J27" s="10"/>
    </row>
    <row r="28" spans="2:10" x14ac:dyDescent="0.3">
      <c r="B28" s="31" t="s">
        <v>97</v>
      </c>
      <c r="C28" s="35" t="s">
        <v>5</v>
      </c>
      <c r="D28" s="35" t="s">
        <v>24</v>
      </c>
      <c r="E28" s="22"/>
      <c r="F28" s="10"/>
      <c r="G28" s="10"/>
      <c r="H28" s="10"/>
      <c r="I28" s="10"/>
      <c r="J28" s="10"/>
    </row>
    <row r="29" spans="2:10" x14ac:dyDescent="0.3">
      <c r="B29" s="21" t="s">
        <v>6</v>
      </c>
      <c r="C29" s="33">
        <f>(COUNTA('Modelo de Conformidade'!B77:B77)-'Modelo de Conformidade'!C78)*3</f>
        <v>3</v>
      </c>
      <c r="D29" s="80">
        <f>IF(C30=0, 0, C30/C29)</f>
        <v>0</v>
      </c>
      <c r="E29" s="22"/>
      <c r="F29" s="10"/>
      <c r="G29" s="10"/>
      <c r="H29" s="10"/>
      <c r="I29" s="10"/>
      <c r="J29" s="10"/>
    </row>
    <row r="30" spans="2:10" x14ac:dyDescent="0.3">
      <c r="B30" s="21" t="s">
        <v>7</v>
      </c>
      <c r="C30" s="33">
        <f>SUM('Modelo de Conformidade'!D78:F78)</f>
        <v>0</v>
      </c>
      <c r="D30" s="33"/>
      <c r="E30" s="22"/>
      <c r="F30" s="10"/>
      <c r="G30" s="10"/>
      <c r="H30" s="10"/>
      <c r="I30" s="10"/>
      <c r="J30" s="10"/>
    </row>
    <row r="31" spans="2:10" x14ac:dyDescent="0.3">
      <c r="B31" s="21"/>
      <c r="C31" s="33"/>
      <c r="D31" s="33"/>
      <c r="E31" s="22"/>
      <c r="F31" s="10"/>
      <c r="G31" s="10"/>
      <c r="H31" s="10"/>
      <c r="I31" s="10"/>
      <c r="J31" s="10"/>
    </row>
    <row r="32" spans="2:10" x14ac:dyDescent="0.3">
      <c r="B32" s="31" t="s">
        <v>98</v>
      </c>
      <c r="C32" s="35" t="s">
        <v>5</v>
      </c>
      <c r="D32" s="35" t="s">
        <v>24</v>
      </c>
      <c r="E32" s="22"/>
      <c r="F32" s="10"/>
      <c r="G32" s="10"/>
      <c r="H32" s="10"/>
      <c r="I32" s="10"/>
      <c r="J32" s="10"/>
    </row>
    <row r="33" spans="2:10" x14ac:dyDescent="0.3">
      <c r="B33" s="23" t="s">
        <v>6</v>
      </c>
      <c r="C33" s="32">
        <f>(COUNTA('Modelo de Conformidade'!B81:B92)-'Modelo de Conformidade'!C93)*3</f>
        <v>36</v>
      </c>
      <c r="D33" s="80">
        <f>IF(C34=0, 0, C34/C33)</f>
        <v>0</v>
      </c>
      <c r="E33" s="20"/>
      <c r="F33" s="12"/>
      <c r="G33" s="12"/>
      <c r="H33" s="12"/>
      <c r="I33" s="12"/>
      <c r="J33" s="12"/>
    </row>
    <row r="34" spans="2:10" x14ac:dyDescent="0.3">
      <c r="B34" s="21" t="s">
        <v>7</v>
      </c>
      <c r="C34" s="32">
        <f>SUM('Modelo de Conformidade'!D93:F93)</f>
        <v>0</v>
      </c>
      <c r="D34" s="32"/>
      <c r="E34" s="22"/>
      <c r="F34" s="10"/>
      <c r="G34" s="10"/>
      <c r="H34" s="10"/>
      <c r="I34" s="10"/>
      <c r="J34" s="10"/>
    </row>
    <row r="35" spans="2:10" x14ac:dyDescent="0.3">
      <c r="B35" s="26"/>
      <c r="C35" s="40"/>
      <c r="D35" s="40"/>
      <c r="E35" s="27"/>
      <c r="F35" s="9"/>
      <c r="G35" s="9"/>
      <c r="H35" s="9"/>
      <c r="I35" s="9"/>
      <c r="J35" s="9"/>
    </row>
    <row r="36" spans="2:10" x14ac:dyDescent="0.3">
      <c r="B36" s="31">
        <v>8</v>
      </c>
      <c r="C36" s="35" t="s">
        <v>5</v>
      </c>
      <c r="D36" s="35" t="s">
        <v>24</v>
      </c>
      <c r="E36" s="22"/>
      <c r="F36" s="10"/>
      <c r="G36" s="10"/>
      <c r="H36" s="10"/>
      <c r="I36" s="10"/>
      <c r="J36" s="10"/>
    </row>
    <row r="37" spans="2:10" x14ac:dyDescent="0.3">
      <c r="B37" s="23" t="s">
        <v>6</v>
      </c>
      <c r="C37" s="32">
        <f>(COUNTA('Modelo de Conformidade'!B96:B98)-'Modelo de Conformidade'!C99)*3</f>
        <v>9</v>
      </c>
      <c r="D37" s="80">
        <f>IF(C38=0, 0, C38/C37)</f>
        <v>0</v>
      </c>
      <c r="E37" s="22"/>
      <c r="F37" s="10"/>
      <c r="G37" s="10"/>
      <c r="H37" s="10"/>
      <c r="I37" s="10"/>
      <c r="J37" s="10"/>
    </row>
    <row r="38" spans="2:10" x14ac:dyDescent="0.3">
      <c r="B38" s="21" t="s">
        <v>7</v>
      </c>
      <c r="C38" s="32">
        <f>SUM('Modelo de Conformidade'!D99:F99)</f>
        <v>0</v>
      </c>
      <c r="D38" s="32"/>
      <c r="E38" s="22"/>
      <c r="F38" s="10"/>
      <c r="G38" s="10"/>
      <c r="H38" s="10"/>
      <c r="I38" s="10"/>
      <c r="J38" s="10"/>
    </row>
    <row r="39" spans="2:10" x14ac:dyDescent="0.3">
      <c r="B39" s="25"/>
      <c r="C39" s="33"/>
      <c r="D39" s="33"/>
      <c r="E39" s="22"/>
      <c r="F39" s="10"/>
      <c r="G39" s="10"/>
      <c r="H39" s="10"/>
      <c r="I39" s="10"/>
      <c r="J39" s="10"/>
    </row>
    <row r="40" spans="2:10" x14ac:dyDescent="0.3">
      <c r="B40" s="31">
        <v>9</v>
      </c>
      <c r="C40" s="35" t="s">
        <v>5</v>
      </c>
      <c r="D40" s="35" t="s">
        <v>24</v>
      </c>
      <c r="E40" s="20"/>
      <c r="F40" s="12"/>
      <c r="G40" s="12"/>
      <c r="H40" s="12"/>
      <c r="I40" s="12"/>
      <c r="J40" s="12"/>
    </row>
    <row r="41" spans="2:10" x14ac:dyDescent="0.3">
      <c r="B41" s="23" t="s">
        <v>6</v>
      </c>
      <c r="C41" s="32">
        <f>(COUNTA('Modelo de Conformidade'!B102:B103)-'Modelo de Conformidade'!C104)*3</f>
        <v>6</v>
      </c>
      <c r="D41" s="80">
        <f>IF(C42=0, 0, C42/C41)</f>
        <v>0</v>
      </c>
      <c r="E41" s="22"/>
      <c r="F41" s="10"/>
      <c r="G41" s="10"/>
      <c r="H41" s="10"/>
      <c r="I41" s="10"/>
      <c r="J41" s="10"/>
    </row>
    <row r="42" spans="2:10" x14ac:dyDescent="0.3">
      <c r="B42" s="21" t="s">
        <v>7</v>
      </c>
      <c r="C42" s="32">
        <f>SUM('Modelo de Conformidade'!D104:F104)</f>
        <v>0</v>
      </c>
      <c r="D42" s="32"/>
      <c r="E42" s="28"/>
      <c r="F42" s="8"/>
      <c r="G42" s="8"/>
      <c r="H42" s="8"/>
      <c r="I42" s="8"/>
      <c r="J42" s="8"/>
    </row>
    <row r="43" spans="2:10" x14ac:dyDescent="0.3">
      <c r="B43" s="31"/>
      <c r="C43" s="35"/>
      <c r="D43" s="35"/>
      <c r="E43" s="20"/>
      <c r="F43" s="12"/>
      <c r="G43" s="12"/>
      <c r="H43" s="12"/>
      <c r="I43" s="12"/>
      <c r="J43" s="12"/>
    </row>
    <row r="44" spans="2:10" x14ac:dyDescent="0.3">
      <c r="B44" s="31" t="s">
        <v>110</v>
      </c>
      <c r="C44" s="35" t="s">
        <v>5</v>
      </c>
      <c r="D44" s="35" t="s">
        <v>24</v>
      </c>
      <c r="E44" s="22"/>
      <c r="F44" s="10"/>
      <c r="G44" s="10"/>
      <c r="H44" s="10"/>
      <c r="I44" s="10"/>
      <c r="J44" s="10"/>
    </row>
    <row r="45" spans="2:10" x14ac:dyDescent="0.3">
      <c r="B45" s="23" t="s">
        <v>6</v>
      </c>
      <c r="C45" s="32">
        <f>(COUNTA('Modelo de Conformidade'!B107:B109)-'Modelo de Conformidade'!C110)*3</f>
        <v>9</v>
      </c>
      <c r="D45" s="80">
        <f>IF(C46=0, 0, C46/C45)</f>
        <v>0</v>
      </c>
      <c r="E45" s="28"/>
      <c r="F45" s="8"/>
      <c r="G45" s="8"/>
      <c r="H45" s="8"/>
      <c r="I45" s="8"/>
      <c r="J45" s="8"/>
    </row>
    <row r="46" spans="2:10" x14ac:dyDescent="0.3">
      <c r="B46" s="21" t="s">
        <v>7</v>
      </c>
      <c r="C46" s="32">
        <f>SUM('Modelo de Conformidade'!D110:F110)</f>
        <v>0</v>
      </c>
      <c r="D46" s="32"/>
      <c r="E46" s="20"/>
      <c r="F46" s="12"/>
      <c r="G46" s="12"/>
      <c r="H46" s="12"/>
      <c r="I46" s="12"/>
      <c r="J46" s="12"/>
    </row>
    <row r="47" spans="2:10" x14ac:dyDescent="0.3">
      <c r="B47" s="31"/>
      <c r="C47" s="35"/>
      <c r="D47" s="35"/>
      <c r="E47" s="22"/>
      <c r="F47" s="10"/>
      <c r="G47" s="10"/>
      <c r="H47" s="10"/>
      <c r="I47" s="10"/>
      <c r="J47" s="10"/>
    </row>
    <row r="48" spans="2:10" x14ac:dyDescent="0.3">
      <c r="B48" s="31" t="s">
        <v>111</v>
      </c>
      <c r="C48" s="35" t="s">
        <v>5</v>
      </c>
      <c r="D48" s="35" t="s">
        <v>24</v>
      </c>
      <c r="E48" s="28"/>
      <c r="F48" s="8"/>
      <c r="G48" s="8"/>
      <c r="H48" s="8"/>
      <c r="I48" s="8"/>
      <c r="J48" s="8"/>
    </row>
    <row r="49" spans="2:10" x14ac:dyDescent="0.3">
      <c r="B49" s="23" t="s">
        <v>6</v>
      </c>
      <c r="C49" s="32">
        <f>(COUNTA('Modelo de Conformidade'!B113:B118)-'Modelo de Conformidade'!C119)*3</f>
        <v>18</v>
      </c>
      <c r="D49" s="80">
        <f>IF(C50=0, 0, C50/C49)</f>
        <v>0</v>
      </c>
      <c r="E49" s="20"/>
      <c r="F49" s="12"/>
      <c r="G49" s="12"/>
      <c r="H49" s="12"/>
      <c r="I49" s="12"/>
      <c r="J49" s="12"/>
    </row>
    <row r="50" spans="2:10" x14ac:dyDescent="0.3">
      <c r="B50" s="21" t="s">
        <v>7</v>
      </c>
      <c r="C50" s="32">
        <f>SUM('Modelo de Conformidade'!D119:F119)</f>
        <v>0</v>
      </c>
      <c r="D50" s="32"/>
      <c r="E50" s="22"/>
      <c r="F50" s="10"/>
      <c r="G50" s="10"/>
      <c r="H50" s="10"/>
      <c r="I50" s="10"/>
      <c r="J50" s="10"/>
    </row>
    <row r="51" spans="2:10" x14ac:dyDescent="0.3">
      <c r="B51" s="21"/>
      <c r="C51" s="32"/>
      <c r="D51" s="32"/>
      <c r="E51" s="28"/>
      <c r="F51" s="8"/>
      <c r="G51" s="8"/>
      <c r="H51" s="8"/>
      <c r="I51" s="8"/>
      <c r="J51" s="8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71FE8-DFBB-45ED-96A2-1B5A9A0C3563}">
  <dimension ref="A1:AI96"/>
  <sheetViews>
    <sheetView showGridLines="0" tabSelected="1" zoomScaleNormal="100" workbookViewId="0"/>
  </sheetViews>
  <sheetFormatPr defaultColWidth="0" defaultRowHeight="14.4" zeroHeight="1" x14ac:dyDescent="0.3"/>
  <cols>
    <col min="1" max="1" width="3.21875" style="45" customWidth="1"/>
    <col min="2" max="35" width="8.77734375" customWidth="1"/>
    <col min="36" max="16384" width="8.77734375" hidden="1"/>
  </cols>
  <sheetData>
    <row r="1" spans="1:35" s="4" customFormat="1" x14ac:dyDescent="0.3">
      <c r="B1" s="5" t="s">
        <v>139</v>
      </c>
      <c r="C1" s="5"/>
    </row>
    <row r="2" spans="1:35" ht="7.95" customHeight="1" x14ac:dyDescent="0.3">
      <c r="C2" s="37"/>
    </row>
    <row r="3" spans="1:35" ht="7.95" customHeight="1" x14ac:dyDescent="0.3">
      <c r="C3" s="37"/>
    </row>
    <row r="4" spans="1:35" ht="7.95" customHeight="1" x14ac:dyDescent="0.3">
      <c r="C4" s="37"/>
    </row>
    <row r="5" spans="1:35" ht="7.95" customHeight="1" x14ac:dyDescent="0.3">
      <c r="C5" s="37"/>
    </row>
    <row r="6" spans="1:35" ht="7.95" customHeight="1" x14ac:dyDescent="0.3">
      <c r="C6" s="37"/>
    </row>
    <row r="7" spans="1:35" ht="7.95" customHeight="1" x14ac:dyDescent="0.3">
      <c r="C7" s="37"/>
    </row>
    <row r="8" spans="1:35" ht="7.95" customHeight="1" x14ac:dyDescent="0.3">
      <c r="C8" s="37"/>
    </row>
    <row r="9" spans="1:35" ht="7.95" customHeight="1" x14ac:dyDescent="0.3">
      <c r="C9" s="37"/>
    </row>
    <row r="10" spans="1:35" ht="15" customHeight="1" x14ac:dyDescent="0.3">
      <c r="A10"/>
      <c r="B10" s="142" t="s">
        <v>12</v>
      </c>
      <c r="C10" s="142"/>
      <c r="D10" s="142"/>
      <c r="E10" s="141">
        <f>'Modelo de Conformidade'!C5</f>
        <v>0</v>
      </c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</row>
    <row r="11" spans="1:35" ht="15" customHeight="1" x14ac:dyDescent="0.3">
      <c r="A11"/>
      <c r="B11" s="142" t="s">
        <v>19</v>
      </c>
      <c r="C11" s="142"/>
      <c r="D11" s="142"/>
      <c r="E11" s="141">
        <f>'Modelo de Conformidade'!C6</f>
        <v>0</v>
      </c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</row>
    <row r="12" spans="1:35" ht="37.950000000000003" customHeight="1" x14ac:dyDescent="0.3">
      <c r="A12"/>
      <c r="B12" s="142" t="s">
        <v>22</v>
      </c>
      <c r="C12" s="142"/>
      <c r="D12" s="142"/>
      <c r="E12" s="141">
        <f>'Modelo de Conformidade'!C7</f>
        <v>0</v>
      </c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</row>
    <row r="13" spans="1:35" ht="15" customHeight="1" x14ac:dyDescent="0.3">
      <c r="A13"/>
      <c r="B13" s="142" t="s">
        <v>20</v>
      </c>
      <c r="C13" s="142"/>
      <c r="D13" s="142"/>
      <c r="E13" s="141">
        <f>'Modelo de Conformidade'!C8</f>
        <v>0</v>
      </c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</row>
    <row r="14" spans="1:35" ht="15" customHeight="1" x14ac:dyDescent="0.3">
      <c r="A14"/>
      <c r="B14" s="142" t="s">
        <v>21</v>
      </c>
      <c r="C14" s="142"/>
      <c r="D14" s="142"/>
      <c r="E14" s="141">
        <f>'Modelo de Conformidade'!C9</f>
        <v>0</v>
      </c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</row>
    <row r="15" spans="1:35" ht="7.95" customHeight="1" x14ac:dyDescent="0.3">
      <c r="W15" s="14"/>
      <c r="X15" s="14"/>
      <c r="Y15" s="14"/>
      <c r="Z15" s="14"/>
    </row>
    <row r="16" spans="1:35" s="70" customFormat="1" ht="16.2" customHeight="1" x14ac:dyDescent="0.3">
      <c r="A16" s="67"/>
      <c r="B16" s="68"/>
      <c r="C16" s="69"/>
      <c r="D16" s="68"/>
      <c r="E16" s="68"/>
      <c r="F16" s="68"/>
      <c r="G16" s="68"/>
      <c r="H16" s="68"/>
      <c r="I16" s="68"/>
    </row>
    <row r="17" spans="2:35" x14ac:dyDescent="0.3">
      <c r="B17" s="8"/>
      <c r="C17" s="2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</row>
    <row r="18" spans="2:35" x14ac:dyDescent="0.3">
      <c r="B18" s="8"/>
      <c r="C18" s="2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</row>
    <row r="19" spans="2:35" x14ac:dyDescent="0.3">
      <c r="B19" s="8"/>
      <c r="C19" s="2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</row>
    <row r="20" spans="2:35" x14ac:dyDescent="0.3">
      <c r="B20" s="8"/>
      <c r="C20" s="2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</row>
    <row r="21" spans="2:35" x14ac:dyDescent="0.3">
      <c r="B21" s="8"/>
      <c r="C21" s="2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</row>
    <row r="22" spans="2:35" ht="14.55" customHeight="1" x14ac:dyDescent="0.3">
      <c r="B22" s="8"/>
      <c r="C22" s="138">
        <f>Resultado!C5</f>
        <v>0</v>
      </c>
      <c r="D22" s="139"/>
      <c r="E22" s="139"/>
      <c r="F22" s="8"/>
      <c r="G22" s="8"/>
      <c r="H22" s="8"/>
      <c r="I22" s="8"/>
      <c r="J22" s="84"/>
      <c r="K22" s="8"/>
      <c r="L22" s="83"/>
      <c r="M22" s="83"/>
      <c r="N22" s="140" t="str">
        <f>VLOOKUP(MAX(Resultado!$F$16:$F$21),Resultado!$F$16:$G$22,2,FALSE)</f>
        <v>Princípio 1</v>
      </c>
      <c r="O22" s="140"/>
      <c r="P22" s="140"/>
      <c r="Q22" s="140"/>
      <c r="R22" s="8"/>
      <c r="S22" s="8"/>
      <c r="T22" s="8"/>
      <c r="U22" s="8"/>
      <c r="V22" s="83"/>
      <c r="W22" s="83"/>
      <c r="X22" s="8"/>
      <c r="Y22" s="8"/>
      <c r="Z22" s="8"/>
      <c r="AA22" s="138" t="str">
        <f>VLOOKUP(MIN(Resultado!$F$16:$F$22),Resultado!$F$16:$G$22,2,FALSE)</f>
        <v>Princípio 1</v>
      </c>
      <c r="AB22" s="138"/>
      <c r="AC22" s="138"/>
      <c r="AD22" s="8"/>
      <c r="AE22" s="8"/>
      <c r="AF22" s="8"/>
      <c r="AG22" s="8"/>
      <c r="AH22" s="8"/>
      <c r="AI22" s="8"/>
    </row>
    <row r="23" spans="2:35" ht="14.55" customHeight="1" x14ac:dyDescent="0.3">
      <c r="B23" s="8"/>
      <c r="C23" s="139"/>
      <c r="D23" s="139"/>
      <c r="E23" s="139"/>
      <c r="F23" s="8"/>
      <c r="G23" s="8"/>
      <c r="H23" s="8"/>
      <c r="I23" s="84"/>
      <c r="J23" s="84"/>
      <c r="K23" s="83"/>
      <c r="L23" s="83"/>
      <c r="M23" s="83"/>
      <c r="N23" s="140"/>
      <c r="O23" s="140"/>
      <c r="P23" s="140"/>
      <c r="Q23" s="140"/>
      <c r="R23" s="8"/>
      <c r="S23" s="8"/>
      <c r="T23" s="8"/>
      <c r="U23" s="83"/>
      <c r="V23" s="83"/>
      <c r="W23" s="83"/>
      <c r="X23" s="8"/>
      <c r="Y23" s="8"/>
      <c r="Z23" s="8"/>
      <c r="AA23" s="138"/>
      <c r="AB23" s="138"/>
      <c r="AC23" s="138"/>
      <c r="AD23" s="8"/>
      <c r="AE23" s="8"/>
      <c r="AF23" s="8"/>
      <c r="AG23" s="8"/>
      <c r="AH23" s="8"/>
      <c r="AI23" s="8"/>
    </row>
    <row r="24" spans="2:35" ht="14.55" customHeight="1" x14ac:dyDescent="0.3">
      <c r="B24" s="8"/>
      <c r="C24" s="139"/>
      <c r="D24" s="139"/>
      <c r="E24" s="139"/>
      <c r="F24" s="8"/>
      <c r="G24" s="8"/>
      <c r="H24" s="8"/>
      <c r="I24" s="84"/>
      <c r="J24" s="84"/>
      <c r="K24" s="83"/>
      <c r="L24" s="83"/>
      <c r="M24" s="83"/>
      <c r="N24" s="140"/>
      <c r="O24" s="140"/>
      <c r="P24" s="140"/>
      <c r="Q24" s="140"/>
      <c r="R24" s="8"/>
      <c r="S24" s="8"/>
      <c r="T24" s="8"/>
      <c r="U24" s="83"/>
      <c r="V24" s="83"/>
      <c r="W24" s="83"/>
      <c r="X24" s="8"/>
      <c r="Y24" s="8"/>
      <c r="Z24" s="8"/>
      <c r="AA24" s="138"/>
      <c r="AB24" s="138"/>
      <c r="AC24" s="138"/>
      <c r="AD24" s="8"/>
      <c r="AE24" s="8"/>
      <c r="AF24" s="8"/>
      <c r="AG24" s="8"/>
      <c r="AH24" s="8"/>
      <c r="AI24" s="8"/>
    </row>
    <row r="25" spans="2:35" x14ac:dyDescent="0.3">
      <c r="B25" s="8"/>
      <c r="C25" s="2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</row>
    <row r="26" spans="2:35" x14ac:dyDescent="0.3">
      <c r="B26" s="8"/>
      <c r="C26" s="2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</row>
    <row r="27" spans="2:35" x14ac:dyDescent="0.3">
      <c r="B27" s="8"/>
      <c r="C27" s="2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</row>
    <row r="28" spans="2:35" x14ac:dyDescent="0.3">
      <c r="B28" s="8"/>
      <c r="C28" s="2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</row>
    <row r="29" spans="2:35" x14ac:dyDescent="0.3">
      <c r="B29" s="8"/>
      <c r="C29" s="2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</row>
    <row r="30" spans="2:35" x14ac:dyDescent="0.3">
      <c r="B30" s="8"/>
      <c r="C30" s="2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</row>
    <row r="31" spans="2:35" x14ac:dyDescent="0.3">
      <c r="B31" s="8"/>
      <c r="C31" s="2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</row>
    <row r="32" spans="2:35" x14ac:dyDescent="0.3">
      <c r="B32" s="8"/>
      <c r="C32" s="2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</row>
    <row r="33" spans="2:35" x14ac:dyDescent="0.3">
      <c r="B33" s="8"/>
      <c r="C33" s="2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</row>
    <row r="34" spans="2:35" x14ac:dyDescent="0.3">
      <c r="B34" s="8"/>
      <c r="C34" s="2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</row>
    <row r="35" spans="2:35" x14ac:dyDescent="0.3">
      <c r="B35" s="8"/>
      <c r="C35" s="2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</row>
    <row r="36" spans="2:35" x14ac:dyDescent="0.3">
      <c r="B36" s="8"/>
      <c r="C36" s="2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</row>
    <row r="37" spans="2:35" x14ac:dyDescent="0.3">
      <c r="B37" s="8"/>
      <c r="C37" s="2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</row>
    <row r="38" spans="2:35" x14ac:dyDescent="0.3">
      <c r="B38" s="8"/>
      <c r="C38" s="2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</row>
    <row r="39" spans="2:35" x14ac:dyDescent="0.3">
      <c r="B39" s="8"/>
      <c r="C39" s="2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</row>
    <row r="40" spans="2:35" x14ac:dyDescent="0.3">
      <c r="B40" s="8"/>
      <c r="C40" s="2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</row>
    <row r="41" spans="2:35" x14ac:dyDescent="0.3">
      <c r="B41" s="8"/>
      <c r="C41" s="2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</row>
    <row r="42" spans="2:35" x14ac:dyDescent="0.3">
      <c r="B42" s="8"/>
      <c r="C42" s="2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</row>
    <row r="43" spans="2:35" x14ac:dyDescent="0.3">
      <c r="B43" s="8"/>
      <c r="C43" s="2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</row>
    <row r="44" spans="2:35" x14ac:dyDescent="0.3">
      <c r="B44" s="8"/>
      <c r="C44" s="2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</row>
    <row r="45" spans="2:35" x14ac:dyDescent="0.3">
      <c r="B45" s="8"/>
      <c r="C45" s="2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</row>
    <row r="46" spans="2:35" x14ac:dyDescent="0.3">
      <c r="B46" s="8"/>
      <c r="C46" s="2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</row>
    <row r="47" spans="2:35" x14ac:dyDescent="0.3">
      <c r="B47" s="8"/>
      <c r="C47" s="2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</row>
    <row r="48" spans="2:35" x14ac:dyDescent="0.3">
      <c r="B48" s="8"/>
      <c r="C48" s="2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</row>
    <row r="49" spans="1:35" x14ac:dyDescent="0.3">
      <c r="B49" s="8"/>
      <c r="C49" s="2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</row>
    <row r="50" spans="1:35" x14ac:dyDescent="0.3">
      <c r="B50" s="8"/>
      <c r="C50" s="28"/>
      <c r="D50" s="28"/>
      <c r="E50" s="28"/>
      <c r="F50" s="28"/>
      <c r="G50" s="28"/>
      <c r="H50" s="28"/>
      <c r="I50" s="28"/>
      <c r="J50" s="2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</row>
    <row r="51" spans="1:35" x14ac:dyDescent="0.3">
      <c r="B51" s="8"/>
      <c r="C51" s="28"/>
      <c r="D51" s="28"/>
      <c r="E51" s="28"/>
      <c r="F51" s="28"/>
      <c r="G51" s="28"/>
      <c r="H51" s="28"/>
      <c r="I51" s="28"/>
      <c r="J51" s="2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</row>
    <row r="52" spans="1:35" x14ac:dyDescent="0.3">
      <c r="B52" s="8"/>
      <c r="C52" s="28"/>
      <c r="D52" s="28"/>
      <c r="E52" s="28"/>
      <c r="F52" s="28"/>
      <c r="G52" s="28"/>
      <c r="H52" s="28"/>
      <c r="I52" s="28"/>
      <c r="J52" s="2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</row>
    <row r="53" spans="1:35" ht="15.6" x14ac:dyDescent="0.3">
      <c r="A53" s="14"/>
      <c r="B53" s="73"/>
      <c r="C53" s="73"/>
      <c r="D53" s="28"/>
      <c r="E53" s="28"/>
      <c r="F53" s="28"/>
      <c r="G53" s="28"/>
      <c r="H53" s="73"/>
      <c r="I53" s="73"/>
      <c r="J53" s="2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</row>
    <row r="54" spans="1:35" ht="15.6" x14ac:dyDescent="0.3">
      <c r="B54" s="74"/>
      <c r="C54" s="28"/>
      <c r="D54" s="28"/>
      <c r="E54" s="28"/>
      <c r="F54" s="28"/>
      <c r="G54" s="28"/>
      <c r="H54" s="28"/>
      <c r="I54" s="28"/>
      <c r="J54" s="2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</row>
    <row r="55" spans="1:35" x14ac:dyDescent="0.3">
      <c r="B55" s="28"/>
      <c r="C55" s="28"/>
      <c r="D55" s="28"/>
      <c r="E55" s="28"/>
      <c r="F55" s="28"/>
      <c r="G55" s="28"/>
      <c r="H55" s="28"/>
      <c r="I55" s="28"/>
      <c r="J55" s="2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</row>
    <row r="56" spans="1:35" x14ac:dyDescent="0.3">
      <c r="B56" s="28"/>
      <c r="C56" s="28"/>
      <c r="D56" s="28"/>
      <c r="E56" s="28"/>
      <c r="F56" s="28"/>
      <c r="G56" s="28"/>
      <c r="H56" s="28"/>
      <c r="I56" s="28"/>
      <c r="J56" s="2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</row>
    <row r="57" spans="1:35" ht="15.6" x14ac:dyDescent="0.3">
      <c r="B57" s="28"/>
      <c r="C57" s="28"/>
      <c r="D57" s="28"/>
      <c r="E57" s="28"/>
      <c r="F57" s="28"/>
      <c r="G57" s="28"/>
      <c r="H57" s="28"/>
      <c r="I57" s="28"/>
      <c r="J57" s="28"/>
      <c r="K57" s="8"/>
      <c r="L57" s="8"/>
      <c r="M57" s="8"/>
      <c r="N57" s="72"/>
      <c r="O57" s="71"/>
      <c r="P57" s="71"/>
      <c r="Q57" s="71"/>
      <c r="R57" s="71"/>
      <c r="S57" s="71"/>
      <c r="T57" s="71"/>
      <c r="U57" s="73"/>
      <c r="V57" s="2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</row>
    <row r="58" spans="1:35" ht="18" x14ac:dyDescent="0.3">
      <c r="B58" s="28"/>
      <c r="C58" s="28"/>
      <c r="D58" s="28"/>
      <c r="E58" s="28"/>
      <c r="F58" s="28"/>
      <c r="G58" s="28"/>
      <c r="H58" s="28"/>
      <c r="I58" s="28"/>
      <c r="J58" s="28"/>
      <c r="K58" s="8"/>
      <c r="L58" s="8"/>
      <c r="M58" s="8"/>
      <c r="N58" s="74"/>
      <c r="O58" s="75"/>
      <c r="P58" s="76"/>
      <c r="Q58" s="28"/>
      <c r="R58" s="28"/>
      <c r="S58" s="28"/>
      <c r="T58" s="28"/>
      <c r="U58" s="28"/>
      <c r="V58" s="2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</row>
    <row r="59" spans="1:35" ht="18" x14ac:dyDescent="0.3">
      <c r="B59" s="28"/>
      <c r="C59" s="28"/>
      <c r="D59" s="28"/>
      <c r="E59" s="28"/>
      <c r="F59" s="28"/>
      <c r="G59" s="28"/>
      <c r="H59" s="28"/>
      <c r="I59" s="28"/>
      <c r="J59" s="28"/>
      <c r="K59" s="8"/>
      <c r="L59" s="8"/>
      <c r="M59" s="8"/>
      <c r="N59" s="28"/>
      <c r="O59" s="75"/>
      <c r="P59" s="76"/>
      <c r="Q59" s="28"/>
      <c r="R59" s="28"/>
      <c r="S59" s="28"/>
      <c r="T59" s="28"/>
      <c r="U59" s="28"/>
      <c r="V59" s="2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</row>
    <row r="60" spans="1:35" x14ac:dyDescent="0.3">
      <c r="B60" s="28"/>
      <c r="C60" s="28"/>
      <c r="D60" s="8"/>
      <c r="E60" s="8"/>
      <c r="F60" s="8"/>
      <c r="G60" s="8"/>
      <c r="H60" s="8"/>
      <c r="I60" s="8"/>
      <c r="J60" s="8"/>
      <c r="K60" s="8"/>
      <c r="L60" s="8"/>
      <c r="M60" s="8"/>
      <c r="N60" s="28"/>
      <c r="O60" s="28"/>
      <c r="P60" s="28"/>
      <c r="Q60" s="28"/>
      <c r="R60" s="28"/>
      <c r="S60" s="28"/>
      <c r="T60" s="28"/>
      <c r="U60" s="28"/>
      <c r="V60" s="2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</row>
    <row r="61" spans="1:35" x14ac:dyDescent="0.3">
      <c r="B61" s="28"/>
      <c r="C61" s="28"/>
      <c r="D61" s="8"/>
      <c r="E61" s="8"/>
      <c r="F61" s="8"/>
      <c r="G61" s="8"/>
      <c r="H61" s="8"/>
      <c r="I61" s="8"/>
      <c r="J61" s="8"/>
      <c r="K61" s="8"/>
      <c r="L61" s="8"/>
      <c r="M61" s="8"/>
      <c r="N61" s="28"/>
      <c r="O61" s="28"/>
      <c r="P61" s="28"/>
      <c r="Q61" s="28"/>
      <c r="R61" s="28"/>
      <c r="S61" s="28"/>
      <c r="T61" s="28"/>
      <c r="U61" s="28"/>
      <c r="V61" s="2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</row>
    <row r="62" spans="1:35" x14ac:dyDescent="0.3">
      <c r="B62" s="28"/>
      <c r="C62" s="2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</row>
    <row r="63" spans="1:35" x14ac:dyDescent="0.3">
      <c r="B63" s="28"/>
      <c r="C63" s="2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</row>
    <row r="64" spans="1:35" hidden="1" x14ac:dyDescent="0.3">
      <c r="B64" s="28"/>
      <c r="C64" s="2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</row>
    <row r="65" spans="2:35" hidden="1" x14ac:dyDescent="0.3">
      <c r="B65" s="28"/>
      <c r="C65" s="2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</row>
    <row r="66" spans="2:35" hidden="1" x14ac:dyDescent="0.3">
      <c r="B66" s="28"/>
      <c r="C66" s="2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</row>
    <row r="67" spans="2:35" hidden="1" x14ac:dyDescent="0.3">
      <c r="B67" s="28"/>
      <c r="C67" s="2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</row>
    <row r="68" spans="2:35" hidden="1" x14ac:dyDescent="0.3">
      <c r="B68" s="28"/>
      <c r="C68" s="2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</row>
    <row r="69" spans="2:35" hidden="1" x14ac:dyDescent="0.3">
      <c r="B69" s="28"/>
      <c r="C69" s="2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</row>
    <row r="70" spans="2:35" hidden="1" x14ac:dyDescent="0.3">
      <c r="B70" s="28"/>
      <c r="C70" s="2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</row>
    <row r="71" spans="2:35" hidden="1" x14ac:dyDescent="0.3">
      <c r="B71" s="28"/>
      <c r="C71" s="2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</row>
    <row r="72" spans="2:35" hidden="1" x14ac:dyDescent="0.3">
      <c r="B72" s="28"/>
      <c r="C72" s="2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</row>
    <row r="73" spans="2:35" hidden="1" x14ac:dyDescent="0.3">
      <c r="B73" s="28"/>
      <c r="C73" s="2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</row>
    <row r="74" spans="2:35" hidden="1" x14ac:dyDescent="0.3">
      <c r="B74" s="28"/>
      <c r="C74" s="2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</row>
    <row r="75" spans="2:35" hidden="1" x14ac:dyDescent="0.3">
      <c r="B75" s="28"/>
      <c r="C75" s="2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</row>
    <row r="76" spans="2:35" hidden="1" x14ac:dyDescent="0.3">
      <c r="B76" s="28"/>
      <c r="C76" s="2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</row>
    <row r="77" spans="2:35" hidden="1" x14ac:dyDescent="0.3">
      <c r="B77" s="29"/>
      <c r="C77" s="29"/>
    </row>
    <row r="78" spans="2:35" hidden="1" x14ac:dyDescent="0.3">
      <c r="B78" s="29"/>
      <c r="C78" s="29"/>
    </row>
    <row r="79" spans="2:35" hidden="1" x14ac:dyDescent="0.3">
      <c r="B79" s="29"/>
      <c r="C79" s="29"/>
    </row>
    <row r="80" spans="2:35" hidden="1" x14ac:dyDescent="0.3">
      <c r="B80" s="29"/>
      <c r="C80" s="29"/>
    </row>
    <row r="81" spans="2:3" hidden="1" x14ac:dyDescent="0.3">
      <c r="B81" s="29"/>
      <c r="C81" s="29"/>
    </row>
    <row r="82" spans="2:3" hidden="1" x14ac:dyDescent="0.3">
      <c r="B82" s="29"/>
      <c r="C82" s="29"/>
    </row>
    <row r="83" spans="2:3" hidden="1" x14ac:dyDescent="0.3">
      <c r="B83" s="29"/>
      <c r="C83" s="29"/>
    </row>
    <row r="84" spans="2:3" hidden="1" x14ac:dyDescent="0.3">
      <c r="B84" s="29"/>
      <c r="C84" s="29"/>
    </row>
    <row r="85" spans="2:3" hidden="1" x14ac:dyDescent="0.3">
      <c r="B85" s="29"/>
      <c r="C85" s="29"/>
    </row>
    <row r="86" spans="2:3" hidden="1" x14ac:dyDescent="0.3">
      <c r="B86" s="29"/>
      <c r="C86" s="29"/>
    </row>
    <row r="87" spans="2:3" hidden="1" x14ac:dyDescent="0.3">
      <c r="B87" s="29"/>
      <c r="C87" s="29"/>
    </row>
    <row r="88" spans="2:3" hidden="1" x14ac:dyDescent="0.3">
      <c r="B88" s="29"/>
      <c r="C88" s="29"/>
    </row>
    <row r="89" spans="2:3" hidden="1" x14ac:dyDescent="0.3">
      <c r="B89" s="29"/>
      <c r="C89" s="29"/>
    </row>
    <row r="90" spans="2:3" hidden="1" x14ac:dyDescent="0.3">
      <c r="B90" s="29"/>
      <c r="C90" s="29"/>
    </row>
    <row r="91" spans="2:3" hidden="1" x14ac:dyDescent="0.3">
      <c r="B91" s="29"/>
      <c r="C91" s="29"/>
    </row>
    <row r="92" spans="2:3" hidden="1" x14ac:dyDescent="0.3">
      <c r="B92" s="29"/>
      <c r="C92" s="29"/>
    </row>
    <row r="93" spans="2:3" hidden="1" x14ac:dyDescent="0.3">
      <c r="B93" s="29"/>
      <c r="C93" s="29"/>
    </row>
    <row r="94" spans="2:3" hidden="1" x14ac:dyDescent="0.3">
      <c r="B94" s="29"/>
      <c r="C94" s="29"/>
    </row>
    <row r="95" spans="2:3" hidden="1" x14ac:dyDescent="0.3">
      <c r="B95" s="29"/>
      <c r="C95" s="29"/>
    </row>
    <row r="96" spans="2:3" x14ac:dyDescent="0.3"/>
  </sheetData>
  <sheetProtection algorithmName="SHA-512" hashValue="0UANhm/Hrxh9SdBFW8nDUtyX/hKpI2OcJ/+fIHn6KmyFxGHLXFU1SULzOXyKBqac40xcxhDXGwrOSZXKcysixA==" saltValue="GXyON7FEL2ZfpuQa8vrTrg==" spinCount="100000" sheet="1" objects="1" scenarios="1"/>
  <mergeCells count="13">
    <mergeCell ref="B10:D10"/>
    <mergeCell ref="E10:AI10"/>
    <mergeCell ref="E11:AI11"/>
    <mergeCell ref="E12:AI12"/>
    <mergeCell ref="E13:AI13"/>
    <mergeCell ref="AA22:AC24"/>
    <mergeCell ref="C22:E24"/>
    <mergeCell ref="N22:Q24"/>
    <mergeCell ref="E14:AI14"/>
    <mergeCell ref="B11:D11"/>
    <mergeCell ref="B12:D12"/>
    <mergeCell ref="B13:D13"/>
    <mergeCell ref="B14:D1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DD086-C716-4E19-93CD-D8873649994C}">
  <dimension ref="A1:M42"/>
  <sheetViews>
    <sheetView showGridLines="0" topLeftCell="A4" zoomScale="102" zoomScaleNormal="90" workbookViewId="0">
      <selection activeCell="E11" sqref="E11:AI11"/>
    </sheetView>
  </sheetViews>
  <sheetFormatPr defaultColWidth="0" defaultRowHeight="14.4" x14ac:dyDescent="0.3"/>
  <cols>
    <col min="1" max="1" width="2.44140625" customWidth="1"/>
    <col min="2" max="2" width="22.21875" style="29" customWidth="1"/>
    <col min="3" max="3" width="8.44140625" style="41" bestFit="1" customWidth="1"/>
    <col min="4" max="4" width="7.77734375" style="41" customWidth="1"/>
    <col min="5" max="5" width="13.21875" style="29" customWidth="1"/>
    <col min="6" max="6" width="20.5546875" style="29" customWidth="1"/>
    <col min="7" max="7" width="8.77734375" style="29" bestFit="1" customWidth="1"/>
    <col min="8" max="8" width="7.77734375" style="29" customWidth="1"/>
    <col min="9" max="9" width="32.21875" style="29" customWidth="1"/>
    <col min="10" max="10" width="4.21875" customWidth="1"/>
    <col min="11" max="13" width="0" hidden="1" customWidth="1"/>
    <col min="14" max="16384" width="8.77734375" hidden="1"/>
  </cols>
  <sheetData>
    <row r="1" spans="1:10" s="4" customFormat="1" x14ac:dyDescent="0.3">
      <c r="B1" s="5" t="s">
        <v>0</v>
      </c>
      <c r="C1" s="36"/>
      <c r="D1" s="36"/>
      <c r="E1" s="5"/>
      <c r="F1" s="5"/>
      <c r="G1" s="5"/>
      <c r="H1" s="5"/>
      <c r="I1" s="5"/>
      <c r="J1" s="5"/>
    </row>
    <row r="2" spans="1:10" ht="7.95" customHeight="1" x14ac:dyDescent="0.3">
      <c r="B2"/>
      <c r="C2" s="37"/>
      <c r="D2" s="37"/>
      <c r="E2"/>
      <c r="F2"/>
      <c r="G2"/>
      <c r="H2"/>
      <c r="I2"/>
    </row>
    <row r="3" spans="1:10" s="6" customFormat="1" ht="16.2" customHeight="1" x14ac:dyDescent="0.3">
      <c r="B3" s="16" t="s">
        <v>1</v>
      </c>
      <c r="C3" s="38"/>
      <c r="D3" s="38"/>
      <c r="E3" s="7"/>
      <c r="F3" s="7"/>
      <c r="G3" s="7"/>
      <c r="H3" s="7"/>
      <c r="I3" s="7"/>
      <c r="J3" s="7"/>
    </row>
    <row r="4" spans="1:10" s="6" customFormat="1" ht="16.2" customHeight="1" x14ac:dyDescent="0.3">
      <c r="A4" s="14"/>
      <c r="B4" s="17"/>
      <c r="C4" s="39"/>
      <c r="D4" s="39"/>
      <c r="E4" s="18"/>
      <c r="F4" s="15"/>
      <c r="G4" s="15"/>
      <c r="H4" s="15"/>
      <c r="I4" s="15"/>
      <c r="J4" s="13"/>
    </row>
    <row r="5" spans="1:10" s="6" customFormat="1" ht="16.2" customHeight="1" x14ac:dyDescent="0.3">
      <c r="A5" s="14"/>
      <c r="B5" s="78" t="s">
        <v>26</v>
      </c>
      <c r="C5" s="79" t="s">
        <v>27</v>
      </c>
      <c r="D5" s="79"/>
      <c r="E5" s="77"/>
      <c r="F5" s="77"/>
      <c r="G5" s="77"/>
      <c r="H5" s="77"/>
      <c r="I5" s="77"/>
      <c r="J5" s="13"/>
    </row>
    <row r="6" spans="1:10" s="6" customFormat="1" ht="16.2" customHeight="1" x14ac:dyDescent="0.3">
      <c r="A6" s="14"/>
      <c r="B6" s="94">
        <v>0.25</v>
      </c>
      <c r="C6" s="96">
        <f>Resultado!D9</f>
        <v>0</v>
      </c>
      <c r="D6" s="32"/>
      <c r="E6" s="77"/>
      <c r="F6" s="77"/>
      <c r="G6" s="77"/>
      <c r="H6" s="77"/>
      <c r="I6" s="77"/>
      <c r="J6" s="13"/>
    </row>
    <row r="7" spans="1:10" x14ac:dyDescent="0.3">
      <c r="B7" s="95">
        <v>0.5</v>
      </c>
      <c r="C7" s="79">
        <v>0.01</v>
      </c>
      <c r="D7" s="20"/>
      <c r="E7" s="20"/>
      <c r="F7" s="20"/>
      <c r="G7" s="20"/>
      <c r="H7" s="20"/>
      <c r="I7" s="20"/>
    </row>
    <row r="8" spans="1:10" x14ac:dyDescent="0.3">
      <c r="B8" s="95">
        <v>0.25</v>
      </c>
      <c r="C8" s="97">
        <f>200%-C6-C7</f>
        <v>1.99</v>
      </c>
      <c r="D8" s="33"/>
      <c r="E8" s="22"/>
      <c r="F8" s="32"/>
      <c r="G8" s="77"/>
      <c r="H8" s="22"/>
      <c r="I8" s="22"/>
    </row>
    <row r="9" spans="1:10" x14ac:dyDescent="0.3">
      <c r="B9" s="95">
        <v>1</v>
      </c>
      <c r="C9" s="33"/>
      <c r="D9" s="80"/>
      <c r="E9" s="22"/>
      <c r="F9" s="32"/>
      <c r="G9" s="77"/>
      <c r="H9" s="22"/>
      <c r="I9" s="22"/>
    </row>
    <row r="10" spans="1:10" x14ac:dyDescent="0.3">
      <c r="B10" s="21"/>
      <c r="C10" s="33"/>
      <c r="D10" s="33"/>
      <c r="E10" s="22"/>
      <c r="F10" s="32"/>
      <c r="G10" s="77"/>
      <c r="H10" s="22"/>
      <c r="I10" s="22"/>
    </row>
    <row r="11" spans="1:10" x14ac:dyDescent="0.3">
      <c r="B11" s="23"/>
      <c r="C11" s="34"/>
      <c r="D11" s="34"/>
      <c r="E11" s="24"/>
      <c r="F11" s="32"/>
      <c r="G11" s="77"/>
      <c r="H11" s="24"/>
      <c r="I11" s="24"/>
    </row>
    <row r="12" spans="1:10" x14ac:dyDescent="0.3">
      <c r="B12" s="19"/>
      <c r="C12" s="33"/>
      <c r="D12" s="33"/>
      <c r="E12" s="24"/>
      <c r="F12" s="32"/>
      <c r="G12" s="77"/>
      <c r="H12" s="24"/>
      <c r="I12" s="24"/>
    </row>
    <row r="13" spans="1:10" x14ac:dyDescent="0.3">
      <c r="B13" s="21"/>
      <c r="C13" s="33"/>
      <c r="D13" s="80"/>
      <c r="E13" s="22"/>
      <c r="F13" s="32"/>
      <c r="G13" s="77"/>
      <c r="H13" s="22"/>
      <c r="I13" s="22"/>
    </row>
    <row r="14" spans="1:10" x14ac:dyDescent="0.3">
      <c r="B14" s="21"/>
      <c r="C14" s="33"/>
      <c r="D14" s="33"/>
      <c r="E14" s="20"/>
      <c r="F14" s="32"/>
      <c r="G14" s="77"/>
      <c r="H14" s="20"/>
      <c r="I14" s="20"/>
    </row>
    <row r="15" spans="1:10" x14ac:dyDescent="0.3">
      <c r="B15" s="21"/>
      <c r="C15" s="33"/>
      <c r="D15" s="33"/>
      <c r="E15" s="22"/>
      <c r="F15" s="22"/>
      <c r="G15" s="22"/>
      <c r="H15" s="22"/>
      <c r="I15" s="22"/>
    </row>
    <row r="16" spans="1:10" x14ac:dyDescent="0.3">
      <c r="B16" s="19"/>
      <c r="C16" s="33"/>
      <c r="D16" s="33"/>
      <c r="E16" s="22"/>
      <c r="F16" s="92"/>
      <c r="G16" s="32"/>
      <c r="H16" s="28"/>
      <c r="I16" s="22"/>
    </row>
    <row r="17" spans="2:9" x14ac:dyDescent="0.3">
      <c r="B17" s="21"/>
      <c r="C17" s="33"/>
      <c r="D17" s="80"/>
      <c r="E17" s="22"/>
      <c r="F17" s="92"/>
      <c r="G17" s="32"/>
      <c r="H17" s="28"/>
      <c r="I17" s="22"/>
    </row>
    <row r="18" spans="2:9" x14ac:dyDescent="0.3">
      <c r="B18" s="23"/>
      <c r="C18" s="32"/>
      <c r="D18" s="32"/>
      <c r="E18" s="20"/>
      <c r="F18" s="93"/>
      <c r="G18" s="32"/>
      <c r="H18" s="28"/>
      <c r="I18" s="20"/>
    </row>
    <row r="19" spans="2:9" x14ac:dyDescent="0.3">
      <c r="B19" s="21"/>
      <c r="C19" s="33"/>
      <c r="D19" s="33"/>
      <c r="E19" s="22"/>
      <c r="F19" s="92"/>
      <c r="G19" s="32"/>
      <c r="H19" s="28"/>
      <c r="I19" s="22"/>
    </row>
    <row r="20" spans="2:9" x14ac:dyDescent="0.3">
      <c r="B20" s="19"/>
      <c r="C20" s="33"/>
      <c r="D20" s="33"/>
      <c r="E20" s="22"/>
      <c r="F20" s="92"/>
      <c r="G20" s="32"/>
      <c r="H20" s="28"/>
      <c r="I20" s="22"/>
    </row>
    <row r="21" spans="2:9" x14ac:dyDescent="0.3">
      <c r="B21" s="21"/>
      <c r="C21" s="33"/>
      <c r="D21" s="80"/>
      <c r="E21" s="22"/>
      <c r="F21" s="92"/>
      <c r="G21" s="32"/>
      <c r="H21" s="28"/>
      <c r="I21" s="22"/>
    </row>
    <row r="22" spans="2:9" x14ac:dyDescent="0.3">
      <c r="B22" s="21"/>
      <c r="C22" s="33"/>
      <c r="D22" s="33"/>
      <c r="E22" s="22"/>
      <c r="F22" s="92"/>
      <c r="G22" s="32"/>
      <c r="H22" s="28"/>
      <c r="I22" s="22"/>
    </row>
    <row r="23" spans="2:9" x14ac:dyDescent="0.3">
      <c r="B23" s="19"/>
      <c r="C23" s="20"/>
      <c r="D23" s="20"/>
      <c r="E23" s="20"/>
      <c r="F23" s="20"/>
      <c r="G23" s="20"/>
      <c r="H23" s="20"/>
      <c r="I23" s="20"/>
    </row>
    <row r="24" spans="2:9" x14ac:dyDescent="0.3">
      <c r="B24" s="19"/>
      <c r="C24" s="33"/>
      <c r="D24" s="33"/>
      <c r="E24" s="22"/>
      <c r="F24" s="22"/>
      <c r="G24" s="22"/>
      <c r="H24" s="22"/>
      <c r="I24" s="22"/>
    </row>
    <row r="25" spans="2:9" x14ac:dyDescent="0.3">
      <c r="B25" s="21"/>
      <c r="C25" s="33"/>
      <c r="D25" s="80"/>
      <c r="E25" s="22"/>
      <c r="F25" s="22"/>
      <c r="G25" s="22"/>
      <c r="H25" s="22"/>
      <c r="I25" s="22"/>
    </row>
    <row r="26" spans="2:9" x14ac:dyDescent="0.3">
      <c r="B26" s="21"/>
      <c r="C26" s="33"/>
      <c r="D26" s="33"/>
      <c r="E26" s="22"/>
      <c r="F26" s="22"/>
      <c r="G26" s="22"/>
      <c r="H26" s="22"/>
      <c r="I26" s="22"/>
    </row>
    <row r="27" spans="2:9" x14ac:dyDescent="0.3">
      <c r="B27" s="21"/>
      <c r="C27" s="33"/>
      <c r="D27" s="33"/>
      <c r="E27" s="22"/>
      <c r="F27" s="22"/>
      <c r="G27" s="22"/>
      <c r="H27" s="22"/>
      <c r="I27" s="22"/>
    </row>
    <row r="28" spans="2:9" x14ac:dyDescent="0.3">
      <c r="B28" s="19"/>
      <c r="C28" s="33"/>
      <c r="D28" s="33"/>
      <c r="E28" s="22"/>
      <c r="F28" s="22"/>
      <c r="G28" s="22"/>
      <c r="H28" s="22"/>
      <c r="I28" s="22"/>
    </row>
    <row r="29" spans="2:9" x14ac:dyDescent="0.3">
      <c r="B29" s="21"/>
      <c r="C29" s="33"/>
      <c r="D29" s="80"/>
      <c r="E29" s="22"/>
      <c r="F29" s="22"/>
      <c r="G29" s="22"/>
      <c r="H29" s="22"/>
      <c r="I29" s="22"/>
    </row>
    <row r="30" spans="2:9" x14ac:dyDescent="0.3">
      <c r="B30" s="21"/>
      <c r="C30" s="33"/>
      <c r="D30" s="33"/>
      <c r="E30" s="22"/>
      <c r="F30" s="22"/>
      <c r="G30" s="22"/>
      <c r="H30" s="22"/>
      <c r="I30" s="22"/>
    </row>
    <row r="31" spans="2:9" x14ac:dyDescent="0.3">
      <c r="B31" s="21"/>
      <c r="C31" s="33"/>
      <c r="D31" s="33"/>
      <c r="E31" s="22"/>
      <c r="F31" s="22"/>
      <c r="G31" s="22"/>
      <c r="H31" s="22"/>
      <c r="I31" s="22"/>
    </row>
    <row r="32" spans="2:9" x14ac:dyDescent="0.3">
      <c r="B32" s="19"/>
      <c r="C32" s="33"/>
      <c r="D32" s="33"/>
      <c r="E32" s="22"/>
      <c r="F32" s="22"/>
      <c r="G32" s="22"/>
      <c r="H32" s="22"/>
      <c r="I32" s="22"/>
    </row>
    <row r="33" spans="2:9" x14ac:dyDescent="0.3">
      <c r="B33" s="23"/>
      <c r="C33" s="32"/>
      <c r="D33" s="80"/>
      <c r="E33" s="20"/>
      <c r="F33" s="20"/>
      <c r="G33" s="20"/>
      <c r="H33" s="20"/>
      <c r="I33" s="20"/>
    </row>
    <row r="34" spans="2:9" x14ac:dyDescent="0.3">
      <c r="B34" s="21"/>
      <c r="C34" s="32"/>
      <c r="D34" s="32"/>
      <c r="E34" s="22"/>
      <c r="F34" s="22"/>
      <c r="G34" s="22"/>
      <c r="H34" s="22"/>
      <c r="I34" s="22"/>
    </row>
    <row r="35" spans="2:9" x14ac:dyDescent="0.3">
      <c r="B35" s="26"/>
      <c r="C35" s="40"/>
      <c r="D35" s="40"/>
      <c r="E35" s="27"/>
      <c r="F35" s="27"/>
      <c r="G35" s="27"/>
      <c r="H35" s="27"/>
      <c r="I35" s="27"/>
    </row>
    <row r="36" spans="2:9" x14ac:dyDescent="0.3">
      <c r="B36" s="21"/>
      <c r="C36" s="33"/>
      <c r="D36" s="33"/>
      <c r="E36" s="22"/>
      <c r="F36" s="22"/>
      <c r="G36" s="22"/>
      <c r="H36" s="22"/>
      <c r="I36" s="22"/>
    </row>
    <row r="37" spans="2:9" x14ac:dyDescent="0.3">
      <c r="B37" s="21"/>
      <c r="C37" s="33"/>
      <c r="D37" s="33"/>
      <c r="E37" s="22"/>
      <c r="F37" s="22"/>
      <c r="G37" s="22"/>
      <c r="H37" s="22"/>
      <c r="I37" s="22"/>
    </row>
    <row r="38" spans="2:9" x14ac:dyDescent="0.3">
      <c r="B38" s="21"/>
      <c r="C38" s="33"/>
      <c r="D38" s="33"/>
      <c r="E38" s="22"/>
      <c r="F38" s="22"/>
      <c r="G38" s="22"/>
      <c r="H38" s="22"/>
      <c r="I38" s="22"/>
    </row>
    <row r="39" spans="2:9" x14ac:dyDescent="0.3">
      <c r="B39" s="25"/>
      <c r="C39" s="33"/>
      <c r="D39" s="33"/>
      <c r="E39" s="22"/>
      <c r="F39" s="22"/>
      <c r="G39" s="22"/>
      <c r="H39" s="22"/>
      <c r="I39" s="22"/>
    </row>
    <row r="40" spans="2:9" x14ac:dyDescent="0.3">
      <c r="B40" s="19"/>
      <c r="C40" s="20"/>
      <c r="D40" s="20"/>
      <c r="E40" s="20"/>
      <c r="F40" s="20"/>
      <c r="G40" s="20"/>
      <c r="H40" s="20"/>
      <c r="I40" s="20"/>
    </row>
    <row r="41" spans="2:9" x14ac:dyDescent="0.3">
      <c r="B41" s="21"/>
      <c r="C41" s="33"/>
      <c r="D41" s="33"/>
      <c r="E41" s="22"/>
      <c r="F41" s="22"/>
      <c r="G41" s="22"/>
      <c r="H41" s="22"/>
      <c r="I41" s="22"/>
    </row>
    <row r="42" spans="2:9" x14ac:dyDescent="0.3">
      <c r="B42" s="28"/>
      <c r="C42" s="40"/>
      <c r="D42" s="40"/>
      <c r="E42" s="28"/>
      <c r="F42" s="28"/>
      <c r="G42" s="28"/>
      <c r="H42" s="28"/>
      <c r="I42" s="28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36D5-0599-4EBF-874D-3373B54C81A3}">
  <dimension ref="A1:M42"/>
  <sheetViews>
    <sheetView showGridLines="0" topLeftCell="A2" zoomScale="102" zoomScaleNormal="90" workbookViewId="0">
      <selection activeCell="E11" sqref="E11:AI11"/>
    </sheetView>
  </sheetViews>
  <sheetFormatPr defaultColWidth="0" defaultRowHeight="14.4" x14ac:dyDescent="0.3"/>
  <cols>
    <col min="1" max="1" width="2.44140625" customWidth="1"/>
    <col min="2" max="2" width="22.21875" style="29" customWidth="1"/>
    <col min="3" max="3" width="8.44140625" style="41" bestFit="1" customWidth="1"/>
    <col min="4" max="4" width="7.77734375" style="41" customWidth="1"/>
    <col min="5" max="5" width="13.21875" style="29" customWidth="1"/>
    <col min="6" max="6" width="20.5546875" style="29" customWidth="1"/>
    <col min="7" max="7" width="8.77734375" style="29" bestFit="1" customWidth="1"/>
    <col min="8" max="8" width="7.77734375" style="29" customWidth="1"/>
    <col min="9" max="9" width="32.21875" style="29" customWidth="1"/>
    <col min="10" max="10" width="4.21875" customWidth="1"/>
    <col min="11" max="13" width="0" hidden="1" customWidth="1"/>
    <col min="14" max="16384" width="8.77734375" hidden="1"/>
  </cols>
  <sheetData>
    <row r="1" spans="1:10" s="4" customFormat="1" x14ac:dyDescent="0.3">
      <c r="B1" s="5" t="s">
        <v>0</v>
      </c>
      <c r="C1" s="36"/>
      <c r="D1" s="36"/>
      <c r="E1" s="5"/>
      <c r="F1" s="5"/>
      <c r="G1" s="5"/>
      <c r="H1" s="5"/>
      <c r="I1" s="5"/>
      <c r="J1" s="5"/>
    </row>
    <row r="2" spans="1:10" ht="7.95" customHeight="1" x14ac:dyDescent="0.3">
      <c r="B2"/>
      <c r="C2" s="37"/>
      <c r="D2" s="37"/>
      <c r="E2"/>
      <c r="F2"/>
      <c r="G2"/>
      <c r="H2"/>
      <c r="I2"/>
    </row>
    <row r="3" spans="1:10" s="6" customFormat="1" ht="16.2" customHeight="1" x14ac:dyDescent="0.3">
      <c r="B3" s="16" t="s">
        <v>1</v>
      </c>
      <c r="C3" s="38"/>
      <c r="D3" s="38"/>
      <c r="E3" s="7"/>
      <c r="F3" s="7"/>
      <c r="G3" s="7"/>
      <c r="H3" s="7"/>
      <c r="I3" s="7"/>
      <c r="J3" s="7"/>
    </row>
    <row r="4" spans="1:10" s="6" customFormat="1" ht="16.2" customHeight="1" x14ac:dyDescent="0.3">
      <c r="A4" s="14"/>
      <c r="B4" s="17"/>
      <c r="C4" s="39"/>
      <c r="D4" s="39"/>
      <c r="E4" s="18"/>
      <c r="F4" s="15"/>
      <c r="G4" s="15"/>
      <c r="H4" s="15"/>
      <c r="I4" s="15"/>
      <c r="J4" s="13"/>
    </row>
    <row r="5" spans="1:10" s="6" customFormat="1" ht="16.2" customHeight="1" x14ac:dyDescent="0.3">
      <c r="A5" s="14"/>
      <c r="B5" s="78" t="s">
        <v>26</v>
      </c>
      <c r="C5" s="79" t="s">
        <v>27</v>
      </c>
      <c r="D5" s="79"/>
      <c r="E5" s="77"/>
      <c r="F5" s="77"/>
      <c r="G5" s="77"/>
      <c r="H5" s="77"/>
      <c r="I5" s="77"/>
      <c r="J5" s="13"/>
    </row>
    <row r="6" spans="1:10" s="6" customFormat="1" ht="16.2" customHeight="1" x14ac:dyDescent="0.3">
      <c r="A6" s="14"/>
      <c r="B6" s="94">
        <v>0.25</v>
      </c>
      <c r="C6" s="96">
        <f>Resultado!D13</f>
        <v>0</v>
      </c>
      <c r="D6" s="32"/>
      <c r="E6" s="77"/>
      <c r="F6" s="77"/>
      <c r="G6" s="77"/>
      <c r="H6" s="77"/>
      <c r="I6" s="77"/>
      <c r="J6" s="13"/>
    </row>
    <row r="7" spans="1:10" x14ac:dyDescent="0.3">
      <c r="B7" s="95">
        <v>0.5</v>
      </c>
      <c r="C7" s="79">
        <v>0.01</v>
      </c>
      <c r="D7" s="20"/>
      <c r="E7" s="20"/>
      <c r="F7" s="20"/>
      <c r="G7" s="20"/>
      <c r="H7" s="20"/>
      <c r="I7" s="20"/>
    </row>
    <row r="8" spans="1:10" x14ac:dyDescent="0.3">
      <c r="B8" s="95">
        <v>0.25</v>
      </c>
      <c r="C8" s="97">
        <f>200%-C6-C7</f>
        <v>1.99</v>
      </c>
      <c r="D8" s="33"/>
      <c r="E8" s="22"/>
      <c r="F8" s="32"/>
      <c r="G8" s="77"/>
      <c r="H8" s="22"/>
      <c r="I8" s="22"/>
    </row>
    <row r="9" spans="1:10" x14ac:dyDescent="0.3">
      <c r="B9" s="95">
        <v>1</v>
      </c>
      <c r="C9" s="33"/>
      <c r="D9" s="80"/>
      <c r="E9" s="22"/>
      <c r="F9" s="32"/>
      <c r="G9" s="77"/>
      <c r="H9" s="22"/>
      <c r="I9" s="22"/>
    </row>
    <row r="10" spans="1:10" x14ac:dyDescent="0.3">
      <c r="B10" s="21"/>
      <c r="C10" s="33"/>
      <c r="D10" s="33"/>
      <c r="E10" s="22"/>
      <c r="F10" s="32"/>
      <c r="G10" s="77"/>
      <c r="H10" s="22"/>
      <c r="I10" s="22"/>
    </row>
    <row r="11" spans="1:10" x14ac:dyDescent="0.3">
      <c r="B11" s="23"/>
      <c r="C11" s="34"/>
      <c r="D11" s="34"/>
      <c r="E11" s="24"/>
      <c r="F11" s="32"/>
      <c r="G11" s="77"/>
      <c r="H11" s="24"/>
      <c r="I11" s="24"/>
    </row>
    <row r="12" spans="1:10" x14ac:dyDescent="0.3">
      <c r="B12" s="19"/>
      <c r="C12" s="33"/>
      <c r="D12" s="33"/>
      <c r="E12" s="24"/>
      <c r="F12" s="32"/>
      <c r="G12" s="77"/>
      <c r="H12" s="24"/>
      <c r="I12" s="24"/>
    </row>
    <row r="13" spans="1:10" x14ac:dyDescent="0.3">
      <c r="B13" s="21"/>
      <c r="C13" s="33"/>
      <c r="D13" s="80"/>
      <c r="E13" s="22"/>
      <c r="F13" s="32"/>
      <c r="G13" s="77"/>
      <c r="H13" s="22"/>
      <c r="I13" s="22"/>
    </row>
    <row r="14" spans="1:10" x14ac:dyDescent="0.3">
      <c r="B14" s="21"/>
      <c r="C14" s="33"/>
      <c r="D14" s="33"/>
      <c r="E14" s="20"/>
      <c r="F14" s="32"/>
      <c r="G14" s="77"/>
      <c r="H14" s="20"/>
      <c r="I14" s="20"/>
    </row>
    <row r="15" spans="1:10" x14ac:dyDescent="0.3">
      <c r="B15" s="21"/>
      <c r="C15" s="33"/>
      <c r="D15" s="33"/>
      <c r="E15" s="22"/>
      <c r="F15" s="22"/>
      <c r="G15" s="22"/>
      <c r="H15" s="22"/>
      <c r="I15" s="22"/>
    </row>
    <row r="16" spans="1:10" x14ac:dyDescent="0.3">
      <c r="B16" s="19"/>
      <c r="C16" s="33"/>
      <c r="D16" s="33"/>
      <c r="E16" s="22"/>
      <c r="F16" s="92"/>
      <c r="G16" s="32"/>
      <c r="H16" s="28"/>
      <c r="I16" s="22"/>
    </row>
    <row r="17" spans="2:9" x14ac:dyDescent="0.3">
      <c r="B17" s="21"/>
      <c r="C17" s="33"/>
      <c r="D17" s="80"/>
      <c r="E17" s="22"/>
      <c r="F17" s="92"/>
      <c r="G17" s="32"/>
      <c r="H17" s="28"/>
      <c r="I17" s="22"/>
    </row>
    <row r="18" spans="2:9" x14ac:dyDescent="0.3">
      <c r="B18" s="23"/>
      <c r="C18" s="32"/>
      <c r="D18" s="32"/>
      <c r="E18" s="20"/>
      <c r="F18" s="93"/>
      <c r="G18" s="32"/>
      <c r="H18" s="28"/>
      <c r="I18" s="20"/>
    </row>
    <row r="19" spans="2:9" x14ac:dyDescent="0.3">
      <c r="B19" s="21"/>
      <c r="C19" s="33"/>
      <c r="D19" s="33"/>
      <c r="E19" s="22"/>
      <c r="F19" s="92"/>
      <c r="G19" s="32"/>
      <c r="H19" s="28"/>
      <c r="I19" s="22"/>
    </row>
    <row r="20" spans="2:9" x14ac:dyDescent="0.3">
      <c r="B20" s="19"/>
      <c r="C20" s="33"/>
      <c r="D20" s="33"/>
      <c r="E20" s="22"/>
      <c r="F20" s="92"/>
      <c r="G20" s="32"/>
      <c r="H20" s="28"/>
      <c r="I20" s="22"/>
    </row>
    <row r="21" spans="2:9" x14ac:dyDescent="0.3">
      <c r="B21" s="21"/>
      <c r="C21" s="33"/>
      <c r="D21" s="80"/>
      <c r="E21" s="22"/>
      <c r="F21" s="92"/>
      <c r="G21" s="32"/>
      <c r="H21" s="28"/>
      <c r="I21" s="22"/>
    </row>
    <row r="22" spans="2:9" x14ac:dyDescent="0.3">
      <c r="B22" s="21"/>
      <c r="C22" s="33"/>
      <c r="D22" s="33"/>
      <c r="E22" s="22"/>
      <c r="F22" s="92"/>
      <c r="G22" s="32"/>
      <c r="H22" s="28"/>
      <c r="I22" s="22"/>
    </row>
    <row r="23" spans="2:9" x14ac:dyDescent="0.3">
      <c r="B23" s="19"/>
      <c r="C23" s="20"/>
      <c r="D23" s="20"/>
      <c r="E23" s="20"/>
      <c r="F23" s="20"/>
      <c r="G23" s="20"/>
      <c r="H23" s="20"/>
      <c r="I23" s="20"/>
    </row>
    <row r="24" spans="2:9" x14ac:dyDescent="0.3">
      <c r="B24" s="19"/>
      <c r="C24" s="33"/>
      <c r="D24" s="33"/>
      <c r="E24" s="22"/>
      <c r="F24" s="22"/>
      <c r="G24" s="22"/>
      <c r="H24" s="22"/>
      <c r="I24" s="22"/>
    </row>
    <row r="25" spans="2:9" x14ac:dyDescent="0.3">
      <c r="B25" s="21"/>
      <c r="C25" s="33"/>
      <c r="D25" s="80"/>
      <c r="E25" s="22"/>
      <c r="F25" s="22"/>
      <c r="G25" s="22"/>
      <c r="H25" s="22"/>
      <c r="I25" s="22"/>
    </row>
    <row r="26" spans="2:9" x14ac:dyDescent="0.3">
      <c r="B26" s="21"/>
      <c r="C26" s="33"/>
      <c r="D26" s="33"/>
      <c r="E26" s="22"/>
      <c r="F26" s="22"/>
      <c r="G26" s="22"/>
      <c r="H26" s="22"/>
      <c r="I26" s="22"/>
    </row>
    <row r="27" spans="2:9" x14ac:dyDescent="0.3">
      <c r="B27" s="21"/>
      <c r="C27" s="33"/>
      <c r="D27" s="33"/>
      <c r="E27" s="22"/>
      <c r="F27" s="22"/>
      <c r="G27" s="22"/>
      <c r="H27" s="22"/>
      <c r="I27" s="22"/>
    </row>
    <row r="28" spans="2:9" x14ac:dyDescent="0.3">
      <c r="B28" s="19"/>
      <c r="C28" s="33"/>
      <c r="D28" s="33"/>
      <c r="E28" s="22"/>
      <c r="F28" s="22"/>
      <c r="G28" s="22"/>
      <c r="H28" s="22"/>
      <c r="I28" s="22"/>
    </row>
    <row r="29" spans="2:9" x14ac:dyDescent="0.3">
      <c r="B29" s="21"/>
      <c r="C29" s="33"/>
      <c r="D29" s="80"/>
      <c r="E29" s="22"/>
      <c r="F29" s="22"/>
      <c r="G29" s="22"/>
      <c r="H29" s="22"/>
      <c r="I29" s="22"/>
    </row>
    <row r="30" spans="2:9" x14ac:dyDescent="0.3">
      <c r="B30" s="21"/>
      <c r="C30" s="33"/>
      <c r="D30" s="33"/>
      <c r="E30" s="22"/>
      <c r="F30" s="22"/>
      <c r="G30" s="22"/>
      <c r="H30" s="22"/>
      <c r="I30" s="22"/>
    </row>
    <row r="31" spans="2:9" x14ac:dyDescent="0.3">
      <c r="B31" s="21"/>
      <c r="C31" s="33"/>
      <c r="D31" s="33"/>
      <c r="E31" s="22"/>
      <c r="F31" s="22"/>
      <c r="G31" s="22"/>
      <c r="H31" s="22"/>
      <c r="I31" s="22"/>
    </row>
    <row r="32" spans="2:9" x14ac:dyDescent="0.3">
      <c r="B32" s="19"/>
      <c r="C32" s="33"/>
      <c r="D32" s="33"/>
      <c r="E32" s="22"/>
      <c r="F32" s="22"/>
      <c r="G32" s="22"/>
      <c r="H32" s="22"/>
      <c r="I32" s="22"/>
    </row>
    <row r="33" spans="2:9" x14ac:dyDescent="0.3">
      <c r="B33" s="23"/>
      <c r="C33" s="32"/>
      <c r="D33" s="80"/>
      <c r="E33" s="20"/>
      <c r="F33" s="20"/>
      <c r="G33" s="20"/>
      <c r="H33" s="20"/>
      <c r="I33" s="20"/>
    </row>
    <row r="34" spans="2:9" x14ac:dyDescent="0.3">
      <c r="B34" s="21"/>
      <c r="C34" s="32"/>
      <c r="D34" s="32"/>
      <c r="E34" s="22"/>
      <c r="F34" s="22"/>
      <c r="G34" s="22"/>
      <c r="H34" s="22"/>
      <c r="I34" s="22"/>
    </row>
    <row r="35" spans="2:9" x14ac:dyDescent="0.3">
      <c r="B35" s="26"/>
      <c r="C35" s="40"/>
      <c r="D35" s="40"/>
      <c r="E35" s="27"/>
      <c r="F35" s="27"/>
      <c r="G35" s="27"/>
      <c r="H35" s="27"/>
      <c r="I35" s="27"/>
    </row>
    <row r="36" spans="2:9" x14ac:dyDescent="0.3">
      <c r="B36" s="21"/>
      <c r="C36" s="33"/>
      <c r="D36" s="33"/>
      <c r="E36" s="22"/>
      <c r="F36" s="22"/>
      <c r="G36" s="22"/>
      <c r="H36" s="22"/>
      <c r="I36" s="22"/>
    </row>
    <row r="37" spans="2:9" x14ac:dyDescent="0.3">
      <c r="B37" s="21"/>
      <c r="C37" s="33"/>
      <c r="D37" s="33"/>
      <c r="E37" s="22"/>
      <c r="F37" s="22"/>
      <c r="G37" s="22"/>
      <c r="H37" s="22"/>
      <c r="I37" s="22"/>
    </row>
    <row r="38" spans="2:9" x14ac:dyDescent="0.3">
      <c r="B38" s="21"/>
      <c r="C38" s="33"/>
      <c r="D38" s="33"/>
      <c r="E38" s="22"/>
      <c r="F38" s="22"/>
      <c r="G38" s="22"/>
      <c r="H38" s="22"/>
      <c r="I38" s="22"/>
    </row>
    <row r="39" spans="2:9" x14ac:dyDescent="0.3">
      <c r="B39" s="25"/>
      <c r="C39" s="33"/>
      <c r="D39" s="33"/>
      <c r="E39" s="22"/>
      <c r="F39" s="22"/>
      <c r="G39" s="22"/>
      <c r="H39" s="22"/>
      <c r="I39" s="22"/>
    </row>
    <row r="40" spans="2:9" x14ac:dyDescent="0.3">
      <c r="B40" s="19"/>
      <c r="C40" s="20"/>
      <c r="D40" s="20"/>
      <c r="E40" s="20"/>
      <c r="F40" s="20"/>
      <c r="G40" s="20"/>
      <c r="H40" s="20"/>
      <c r="I40" s="20"/>
    </row>
    <row r="41" spans="2:9" x14ac:dyDescent="0.3">
      <c r="B41" s="21"/>
      <c r="C41" s="33"/>
      <c r="D41" s="33"/>
      <c r="E41" s="22"/>
      <c r="F41" s="22"/>
      <c r="G41" s="22"/>
      <c r="H41" s="22"/>
      <c r="I41" s="22"/>
    </row>
    <row r="42" spans="2:9" x14ac:dyDescent="0.3">
      <c r="B42" s="28"/>
      <c r="C42" s="40"/>
      <c r="D42" s="40"/>
      <c r="E42" s="28"/>
      <c r="F42" s="28"/>
      <c r="G42" s="28"/>
      <c r="H42" s="28"/>
      <c r="I42" s="28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EBA10-89A6-49A7-B2E2-961549F511AE}">
  <dimension ref="A1:M42"/>
  <sheetViews>
    <sheetView showGridLines="0" topLeftCell="A2" zoomScale="102" zoomScaleNormal="90" workbookViewId="0">
      <selection activeCell="E11" sqref="E11:AI11"/>
    </sheetView>
  </sheetViews>
  <sheetFormatPr defaultColWidth="0" defaultRowHeight="14.4" x14ac:dyDescent="0.3"/>
  <cols>
    <col min="1" max="1" width="2.44140625" customWidth="1"/>
    <col min="2" max="2" width="22.21875" style="29" customWidth="1"/>
    <col min="3" max="3" width="8.44140625" style="41" bestFit="1" customWidth="1"/>
    <col min="4" max="4" width="7.77734375" style="41" customWidth="1"/>
    <col min="5" max="5" width="13.21875" style="29" customWidth="1"/>
    <col min="6" max="6" width="20.5546875" style="29" customWidth="1"/>
    <col min="7" max="7" width="8.77734375" style="29" bestFit="1" customWidth="1"/>
    <col min="8" max="8" width="7.77734375" style="29" customWidth="1"/>
    <col min="9" max="9" width="32.21875" style="29" customWidth="1"/>
    <col min="10" max="10" width="4.21875" customWidth="1"/>
    <col min="11" max="13" width="0" hidden="1" customWidth="1"/>
    <col min="14" max="16384" width="8.77734375" hidden="1"/>
  </cols>
  <sheetData>
    <row r="1" spans="1:10" s="4" customFormat="1" x14ac:dyDescent="0.3">
      <c r="B1" s="5" t="s">
        <v>0</v>
      </c>
      <c r="C1" s="36"/>
      <c r="D1" s="36"/>
      <c r="E1" s="5"/>
      <c r="F1" s="5"/>
      <c r="G1" s="5"/>
      <c r="H1" s="5"/>
      <c r="I1" s="5"/>
      <c r="J1" s="5"/>
    </row>
    <row r="2" spans="1:10" ht="7.95" customHeight="1" x14ac:dyDescent="0.3">
      <c r="B2"/>
      <c r="C2" s="37"/>
      <c r="D2" s="37"/>
      <c r="E2"/>
      <c r="F2"/>
      <c r="G2"/>
      <c r="H2"/>
      <c r="I2"/>
    </row>
    <row r="3" spans="1:10" s="6" customFormat="1" ht="16.2" customHeight="1" x14ac:dyDescent="0.3">
      <c r="B3" s="16" t="s">
        <v>1</v>
      </c>
      <c r="C3" s="38"/>
      <c r="D3" s="38"/>
      <c r="E3" s="7"/>
      <c r="F3" s="7"/>
      <c r="G3" s="7"/>
      <c r="H3" s="7"/>
      <c r="I3" s="7"/>
      <c r="J3" s="7"/>
    </row>
    <row r="4" spans="1:10" s="6" customFormat="1" ht="16.2" customHeight="1" x14ac:dyDescent="0.3">
      <c r="A4" s="14"/>
      <c r="B4" s="17"/>
      <c r="C4" s="39"/>
      <c r="D4" s="39"/>
      <c r="E4" s="18"/>
      <c r="F4" s="15"/>
      <c r="G4" s="15"/>
      <c r="H4" s="15"/>
      <c r="I4" s="15"/>
      <c r="J4" s="13"/>
    </row>
    <row r="5" spans="1:10" s="6" customFormat="1" ht="16.2" customHeight="1" x14ac:dyDescent="0.3">
      <c r="A5" s="14"/>
      <c r="B5" s="78" t="s">
        <v>26</v>
      </c>
      <c r="C5" s="79" t="s">
        <v>27</v>
      </c>
      <c r="D5" s="79"/>
      <c r="E5" s="77"/>
      <c r="F5" s="77"/>
      <c r="G5" s="77"/>
      <c r="H5" s="77"/>
      <c r="I5" s="77"/>
      <c r="J5" s="13"/>
    </row>
    <row r="6" spans="1:10" s="6" customFormat="1" ht="16.2" customHeight="1" x14ac:dyDescent="0.3">
      <c r="A6" s="14"/>
      <c r="B6" s="94">
        <v>0.25</v>
      </c>
      <c r="C6" s="96">
        <f>Resultado!D17</f>
        <v>0</v>
      </c>
      <c r="D6" s="32"/>
      <c r="E6" s="77"/>
      <c r="F6" s="77"/>
      <c r="G6" s="77"/>
      <c r="H6" s="77"/>
      <c r="I6" s="77"/>
      <c r="J6" s="13"/>
    </row>
    <row r="7" spans="1:10" x14ac:dyDescent="0.3">
      <c r="B7" s="95">
        <v>0.5</v>
      </c>
      <c r="C7" s="79">
        <v>0.01</v>
      </c>
      <c r="D7" s="20"/>
      <c r="E7" s="20"/>
      <c r="F7" s="20"/>
      <c r="G7" s="20"/>
      <c r="H7" s="20"/>
      <c r="I7" s="20"/>
    </row>
    <row r="8" spans="1:10" x14ac:dyDescent="0.3">
      <c r="B8" s="95">
        <v>0.25</v>
      </c>
      <c r="C8" s="97">
        <f>200%-C6-C7</f>
        <v>1.99</v>
      </c>
      <c r="D8" s="33"/>
      <c r="E8" s="22"/>
      <c r="F8" s="32"/>
      <c r="G8" s="77"/>
      <c r="H8" s="22"/>
      <c r="I8" s="22"/>
    </row>
    <row r="9" spans="1:10" x14ac:dyDescent="0.3">
      <c r="B9" s="95">
        <v>1</v>
      </c>
      <c r="C9" s="33"/>
      <c r="D9" s="80"/>
      <c r="E9" s="22"/>
      <c r="F9" s="32"/>
      <c r="G9" s="77"/>
      <c r="H9" s="22"/>
      <c r="I9" s="22"/>
    </row>
    <row r="10" spans="1:10" x14ac:dyDescent="0.3">
      <c r="B10" s="21"/>
      <c r="C10" s="33"/>
      <c r="D10" s="33"/>
      <c r="E10" s="22"/>
      <c r="F10" s="32"/>
      <c r="G10" s="77"/>
      <c r="H10" s="22"/>
      <c r="I10" s="22"/>
    </row>
    <row r="11" spans="1:10" x14ac:dyDescent="0.3">
      <c r="B11" s="23"/>
      <c r="C11" s="34"/>
      <c r="D11" s="34"/>
      <c r="E11" s="24"/>
      <c r="F11" s="32"/>
      <c r="G11" s="77"/>
      <c r="H11" s="24"/>
      <c r="I11" s="24"/>
    </row>
    <row r="12" spans="1:10" x14ac:dyDescent="0.3">
      <c r="B12" s="19"/>
      <c r="C12" s="33"/>
      <c r="D12" s="33"/>
      <c r="E12" s="24"/>
      <c r="F12" s="32"/>
      <c r="G12" s="77"/>
      <c r="H12" s="24"/>
      <c r="I12" s="24"/>
    </row>
    <row r="13" spans="1:10" x14ac:dyDescent="0.3">
      <c r="B13" s="21"/>
      <c r="C13" s="33"/>
      <c r="D13" s="80"/>
      <c r="E13" s="22"/>
      <c r="F13" s="32"/>
      <c r="G13" s="77"/>
      <c r="H13" s="22"/>
      <c r="I13" s="22"/>
    </row>
    <row r="14" spans="1:10" x14ac:dyDescent="0.3">
      <c r="B14" s="21"/>
      <c r="C14" s="33"/>
      <c r="D14" s="33"/>
      <c r="E14" s="20"/>
      <c r="F14" s="32"/>
      <c r="G14" s="77"/>
      <c r="H14" s="20"/>
      <c r="I14" s="20"/>
    </row>
    <row r="15" spans="1:10" x14ac:dyDescent="0.3">
      <c r="B15" s="21"/>
      <c r="C15" s="33"/>
      <c r="D15" s="33"/>
      <c r="E15" s="22"/>
      <c r="F15" s="22"/>
      <c r="G15" s="22"/>
      <c r="H15" s="22"/>
      <c r="I15" s="22"/>
    </row>
    <row r="16" spans="1:10" x14ac:dyDescent="0.3">
      <c r="B16" s="19"/>
      <c r="C16" s="33"/>
      <c r="D16" s="33"/>
      <c r="E16" s="22"/>
      <c r="F16" s="92"/>
      <c r="G16" s="32"/>
      <c r="H16" s="28"/>
      <c r="I16" s="22"/>
    </row>
    <row r="17" spans="2:9" x14ac:dyDescent="0.3">
      <c r="B17" s="21"/>
      <c r="C17" s="33"/>
      <c r="D17" s="80"/>
      <c r="E17" s="22"/>
      <c r="F17" s="92"/>
      <c r="G17" s="32"/>
      <c r="H17" s="28"/>
      <c r="I17" s="22"/>
    </row>
    <row r="18" spans="2:9" x14ac:dyDescent="0.3">
      <c r="B18" s="23"/>
      <c r="C18" s="32"/>
      <c r="D18" s="32"/>
      <c r="E18" s="20"/>
      <c r="F18" s="93"/>
      <c r="G18" s="32"/>
      <c r="H18" s="28"/>
      <c r="I18" s="20"/>
    </row>
    <row r="19" spans="2:9" x14ac:dyDescent="0.3">
      <c r="B19" s="21"/>
      <c r="C19" s="33"/>
      <c r="D19" s="33"/>
      <c r="E19" s="22"/>
      <c r="F19" s="92"/>
      <c r="G19" s="32"/>
      <c r="H19" s="28"/>
      <c r="I19" s="22"/>
    </row>
    <row r="20" spans="2:9" x14ac:dyDescent="0.3">
      <c r="B20" s="19"/>
      <c r="C20" s="33"/>
      <c r="D20" s="33"/>
      <c r="E20" s="22"/>
      <c r="F20" s="92"/>
      <c r="G20" s="32"/>
      <c r="H20" s="28"/>
      <c r="I20" s="22"/>
    </row>
    <row r="21" spans="2:9" x14ac:dyDescent="0.3">
      <c r="B21" s="21"/>
      <c r="C21" s="33"/>
      <c r="D21" s="80"/>
      <c r="E21" s="22"/>
      <c r="F21" s="92"/>
      <c r="G21" s="32"/>
      <c r="H21" s="28"/>
      <c r="I21" s="22"/>
    </row>
    <row r="22" spans="2:9" x14ac:dyDescent="0.3">
      <c r="B22" s="21"/>
      <c r="C22" s="33"/>
      <c r="D22" s="33"/>
      <c r="E22" s="22"/>
      <c r="F22" s="92"/>
      <c r="G22" s="32"/>
      <c r="H22" s="28"/>
      <c r="I22" s="22"/>
    </row>
    <row r="23" spans="2:9" x14ac:dyDescent="0.3">
      <c r="B23" s="19"/>
      <c r="C23" s="20"/>
      <c r="D23" s="20"/>
      <c r="E23" s="20"/>
      <c r="F23" s="20"/>
      <c r="G23" s="20"/>
      <c r="H23" s="20"/>
      <c r="I23" s="20"/>
    </row>
    <row r="24" spans="2:9" x14ac:dyDescent="0.3">
      <c r="B24" s="19"/>
      <c r="C24" s="33"/>
      <c r="D24" s="33"/>
      <c r="E24" s="22"/>
      <c r="F24" s="22"/>
      <c r="G24" s="22"/>
      <c r="H24" s="22"/>
      <c r="I24" s="22"/>
    </row>
    <row r="25" spans="2:9" x14ac:dyDescent="0.3">
      <c r="B25" s="21"/>
      <c r="C25" s="33"/>
      <c r="D25" s="80"/>
      <c r="E25" s="22"/>
      <c r="F25" s="22"/>
      <c r="G25" s="22"/>
      <c r="H25" s="22"/>
      <c r="I25" s="22"/>
    </row>
    <row r="26" spans="2:9" x14ac:dyDescent="0.3">
      <c r="B26" s="21"/>
      <c r="C26" s="33"/>
      <c r="D26" s="33"/>
      <c r="E26" s="22"/>
      <c r="F26" s="22"/>
      <c r="G26" s="22"/>
      <c r="H26" s="22"/>
      <c r="I26" s="22"/>
    </row>
    <row r="27" spans="2:9" x14ac:dyDescent="0.3">
      <c r="B27" s="21"/>
      <c r="C27" s="33"/>
      <c r="D27" s="33"/>
      <c r="E27" s="22"/>
      <c r="F27" s="22"/>
      <c r="G27" s="22"/>
      <c r="H27" s="22"/>
      <c r="I27" s="22"/>
    </row>
    <row r="28" spans="2:9" x14ac:dyDescent="0.3">
      <c r="B28" s="19"/>
      <c r="C28" s="33"/>
      <c r="D28" s="33"/>
      <c r="E28" s="22"/>
      <c r="F28" s="22"/>
      <c r="G28" s="22"/>
      <c r="H28" s="22"/>
      <c r="I28" s="22"/>
    </row>
    <row r="29" spans="2:9" x14ac:dyDescent="0.3">
      <c r="B29" s="21"/>
      <c r="C29" s="33"/>
      <c r="D29" s="80"/>
      <c r="E29" s="22"/>
      <c r="F29" s="22"/>
      <c r="G29" s="22"/>
      <c r="H29" s="22"/>
      <c r="I29" s="22"/>
    </row>
    <row r="30" spans="2:9" x14ac:dyDescent="0.3">
      <c r="B30" s="21"/>
      <c r="C30" s="33"/>
      <c r="D30" s="33"/>
      <c r="E30" s="22"/>
      <c r="F30" s="22"/>
      <c r="G30" s="22"/>
      <c r="H30" s="22"/>
      <c r="I30" s="22"/>
    </row>
    <row r="31" spans="2:9" x14ac:dyDescent="0.3">
      <c r="B31" s="21"/>
      <c r="C31" s="33"/>
      <c r="D31" s="33"/>
      <c r="E31" s="22"/>
      <c r="F31" s="22"/>
      <c r="G31" s="22"/>
      <c r="H31" s="22"/>
      <c r="I31" s="22"/>
    </row>
    <row r="32" spans="2:9" x14ac:dyDescent="0.3">
      <c r="B32" s="19"/>
      <c r="C32" s="33"/>
      <c r="D32" s="33"/>
      <c r="E32" s="22"/>
      <c r="F32" s="22"/>
      <c r="G32" s="22"/>
      <c r="H32" s="22"/>
      <c r="I32" s="22"/>
    </row>
    <row r="33" spans="2:9" x14ac:dyDescent="0.3">
      <c r="B33" s="23"/>
      <c r="C33" s="32"/>
      <c r="D33" s="80"/>
      <c r="E33" s="20"/>
      <c r="F33" s="20"/>
      <c r="G33" s="20"/>
      <c r="H33" s="20"/>
      <c r="I33" s="20"/>
    </row>
    <row r="34" spans="2:9" x14ac:dyDescent="0.3">
      <c r="B34" s="21"/>
      <c r="C34" s="32"/>
      <c r="D34" s="32"/>
      <c r="E34" s="22"/>
      <c r="F34" s="22"/>
      <c r="G34" s="22"/>
      <c r="H34" s="22"/>
      <c r="I34" s="22"/>
    </row>
    <row r="35" spans="2:9" x14ac:dyDescent="0.3">
      <c r="B35" s="26"/>
      <c r="C35" s="40"/>
      <c r="D35" s="40"/>
      <c r="E35" s="27"/>
      <c r="F35" s="27"/>
      <c r="G35" s="27"/>
      <c r="H35" s="27"/>
      <c r="I35" s="27"/>
    </row>
    <row r="36" spans="2:9" x14ac:dyDescent="0.3">
      <c r="B36" s="21"/>
      <c r="C36" s="33"/>
      <c r="D36" s="33"/>
      <c r="E36" s="22"/>
      <c r="F36" s="22"/>
      <c r="G36" s="22"/>
      <c r="H36" s="22"/>
      <c r="I36" s="22"/>
    </row>
    <row r="37" spans="2:9" x14ac:dyDescent="0.3">
      <c r="B37" s="21"/>
      <c r="C37" s="33"/>
      <c r="D37" s="33"/>
      <c r="E37" s="22"/>
      <c r="F37" s="22"/>
      <c r="G37" s="22"/>
      <c r="H37" s="22"/>
      <c r="I37" s="22"/>
    </row>
    <row r="38" spans="2:9" x14ac:dyDescent="0.3">
      <c r="B38" s="21"/>
      <c r="C38" s="33"/>
      <c r="D38" s="33"/>
      <c r="E38" s="22"/>
      <c r="F38" s="22"/>
      <c r="G38" s="22"/>
      <c r="H38" s="22"/>
      <c r="I38" s="22"/>
    </row>
    <row r="39" spans="2:9" x14ac:dyDescent="0.3">
      <c r="B39" s="25"/>
      <c r="C39" s="33"/>
      <c r="D39" s="33"/>
      <c r="E39" s="22"/>
      <c r="F39" s="22"/>
      <c r="G39" s="22"/>
      <c r="H39" s="22"/>
      <c r="I39" s="22"/>
    </row>
    <row r="40" spans="2:9" x14ac:dyDescent="0.3">
      <c r="B40" s="19"/>
      <c r="C40" s="20"/>
      <c r="D40" s="20"/>
      <c r="E40" s="20"/>
      <c r="F40" s="20"/>
      <c r="G40" s="20"/>
      <c r="H40" s="20"/>
      <c r="I40" s="20"/>
    </row>
    <row r="41" spans="2:9" x14ac:dyDescent="0.3">
      <c r="B41" s="21"/>
      <c r="C41" s="33"/>
      <c r="D41" s="33"/>
      <c r="E41" s="22"/>
      <c r="F41" s="22"/>
      <c r="G41" s="22"/>
      <c r="H41" s="22"/>
      <c r="I41" s="22"/>
    </row>
    <row r="42" spans="2:9" x14ac:dyDescent="0.3">
      <c r="B42" s="28"/>
      <c r="C42" s="40"/>
      <c r="D42" s="40"/>
      <c r="E42" s="28"/>
      <c r="F42" s="28"/>
      <c r="G42" s="28"/>
      <c r="H42" s="28"/>
      <c r="I42" s="28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BB980-A43E-43BF-8537-0FEDB69C2CFA}">
  <dimension ref="A1:M42"/>
  <sheetViews>
    <sheetView showGridLines="0" topLeftCell="A2" zoomScale="102" zoomScaleNormal="90" workbookViewId="0">
      <selection activeCell="E11" sqref="E11:AI11"/>
    </sheetView>
  </sheetViews>
  <sheetFormatPr defaultColWidth="0" defaultRowHeight="14.4" x14ac:dyDescent="0.3"/>
  <cols>
    <col min="1" max="1" width="2.44140625" customWidth="1"/>
    <col min="2" max="2" width="22.21875" style="29" customWidth="1"/>
    <col min="3" max="3" width="8.44140625" style="41" bestFit="1" customWidth="1"/>
    <col min="4" max="4" width="7.77734375" style="41" customWidth="1"/>
    <col min="5" max="5" width="13.21875" style="29" customWidth="1"/>
    <col min="6" max="6" width="20.5546875" style="29" customWidth="1"/>
    <col min="7" max="7" width="8.77734375" style="29" bestFit="1" customWidth="1"/>
    <col min="8" max="8" width="7.77734375" style="29" customWidth="1"/>
    <col min="9" max="9" width="32.21875" style="29" customWidth="1"/>
    <col min="10" max="10" width="4.21875" customWidth="1"/>
    <col min="11" max="13" width="0" hidden="1" customWidth="1"/>
    <col min="14" max="16384" width="8.77734375" hidden="1"/>
  </cols>
  <sheetData>
    <row r="1" spans="1:10" s="4" customFormat="1" x14ac:dyDescent="0.3">
      <c r="B1" s="5" t="s">
        <v>0</v>
      </c>
      <c r="C1" s="36"/>
      <c r="D1" s="36"/>
      <c r="E1" s="5"/>
      <c r="F1" s="5"/>
      <c r="G1" s="5"/>
      <c r="H1" s="5"/>
      <c r="I1" s="5"/>
      <c r="J1" s="5"/>
    </row>
    <row r="2" spans="1:10" ht="7.95" customHeight="1" x14ac:dyDescent="0.3">
      <c r="B2"/>
      <c r="C2" s="37"/>
      <c r="D2" s="37"/>
      <c r="E2"/>
      <c r="F2"/>
      <c r="G2"/>
      <c r="H2"/>
      <c r="I2"/>
    </row>
    <row r="3" spans="1:10" s="6" customFormat="1" ht="16.2" customHeight="1" x14ac:dyDescent="0.3">
      <c r="B3" s="16" t="s">
        <v>1</v>
      </c>
      <c r="C3" s="38"/>
      <c r="D3" s="38"/>
      <c r="E3" s="7"/>
      <c r="F3" s="7"/>
      <c r="G3" s="7"/>
      <c r="H3" s="7"/>
      <c r="I3" s="7"/>
      <c r="J3" s="7"/>
    </row>
    <row r="4" spans="1:10" s="6" customFormat="1" ht="16.2" customHeight="1" x14ac:dyDescent="0.3">
      <c r="A4" s="14"/>
      <c r="B4" s="17"/>
      <c r="C4" s="39"/>
      <c r="D4" s="39"/>
      <c r="E4" s="18"/>
      <c r="F4" s="15"/>
      <c r="G4" s="15"/>
      <c r="H4" s="15"/>
      <c r="I4" s="15"/>
      <c r="J4" s="13"/>
    </row>
    <row r="5" spans="1:10" s="6" customFormat="1" ht="16.2" customHeight="1" x14ac:dyDescent="0.3">
      <c r="A5" s="14"/>
      <c r="B5" s="78" t="s">
        <v>26</v>
      </c>
      <c r="C5" s="79" t="s">
        <v>27</v>
      </c>
      <c r="D5" s="79"/>
      <c r="E5" s="77"/>
      <c r="F5" s="77"/>
      <c r="G5" s="77"/>
      <c r="H5" s="77"/>
      <c r="I5" s="77"/>
      <c r="J5" s="13"/>
    </row>
    <row r="6" spans="1:10" s="6" customFormat="1" ht="16.2" customHeight="1" x14ac:dyDescent="0.3">
      <c r="A6" s="14"/>
      <c r="B6" s="94">
        <v>0.25</v>
      </c>
      <c r="C6" s="96">
        <f>Resultado!D21</f>
        <v>0</v>
      </c>
      <c r="D6" s="32"/>
      <c r="E6" s="77"/>
      <c r="F6" s="77"/>
      <c r="G6" s="77"/>
      <c r="H6" s="77"/>
      <c r="I6" s="77"/>
      <c r="J6" s="13"/>
    </row>
    <row r="7" spans="1:10" x14ac:dyDescent="0.3">
      <c r="B7" s="95">
        <v>0.5</v>
      </c>
      <c r="C7" s="79">
        <v>0.01</v>
      </c>
      <c r="D7" s="20"/>
      <c r="E7" s="20"/>
      <c r="F7" s="20"/>
      <c r="G7" s="20"/>
      <c r="H7" s="20"/>
      <c r="I7" s="20"/>
    </row>
    <row r="8" spans="1:10" x14ac:dyDescent="0.3">
      <c r="B8" s="95">
        <v>0.25</v>
      </c>
      <c r="C8" s="97">
        <f>200%-C6-C7</f>
        <v>1.99</v>
      </c>
      <c r="D8" s="33"/>
      <c r="E8" s="22"/>
      <c r="F8" s="32"/>
      <c r="G8" s="77"/>
      <c r="H8" s="22"/>
      <c r="I8" s="22"/>
    </row>
    <row r="9" spans="1:10" x14ac:dyDescent="0.3">
      <c r="B9" s="95">
        <v>1</v>
      </c>
      <c r="C9" s="33"/>
      <c r="D9" s="80"/>
      <c r="E9" s="22"/>
      <c r="F9" s="32"/>
      <c r="G9" s="77"/>
      <c r="H9" s="22"/>
      <c r="I9" s="22"/>
    </row>
    <row r="10" spans="1:10" x14ac:dyDescent="0.3">
      <c r="B10" s="21"/>
      <c r="C10" s="33"/>
      <c r="D10" s="33"/>
      <c r="E10" s="22"/>
      <c r="F10" s="32"/>
      <c r="G10" s="77"/>
      <c r="H10" s="22"/>
      <c r="I10" s="22"/>
    </row>
    <row r="11" spans="1:10" x14ac:dyDescent="0.3">
      <c r="B11" s="23"/>
      <c r="C11" s="34"/>
      <c r="D11" s="34"/>
      <c r="E11" s="24"/>
      <c r="F11" s="32"/>
      <c r="G11" s="77"/>
      <c r="H11" s="24"/>
      <c r="I11" s="24"/>
    </row>
    <row r="12" spans="1:10" x14ac:dyDescent="0.3">
      <c r="B12" s="19"/>
      <c r="C12" s="33"/>
      <c r="D12" s="33"/>
      <c r="E12" s="24"/>
      <c r="F12" s="32"/>
      <c r="G12" s="77"/>
      <c r="H12" s="24"/>
      <c r="I12" s="24"/>
    </row>
    <row r="13" spans="1:10" x14ac:dyDescent="0.3">
      <c r="B13" s="21"/>
      <c r="C13" s="33"/>
      <c r="D13" s="80"/>
      <c r="E13" s="22"/>
      <c r="F13" s="32"/>
      <c r="G13" s="77"/>
      <c r="H13" s="22"/>
      <c r="I13" s="22"/>
    </row>
    <row r="14" spans="1:10" x14ac:dyDescent="0.3">
      <c r="B14" s="21"/>
      <c r="C14" s="33"/>
      <c r="D14" s="33"/>
      <c r="E14" s="20"/>
      <c r="F14" s="32"/>
      <c r="G14" s="77"/>
      <c r="H14" s="20"/>
      <c r="I14" s="20"/>
    </row>
    <row r="15" spans="1:10" x14ac:dyDescent="0.3">
      <c r="B15" s="21"/>
      <c r="C15" s="33"/>
      <c r="D15" s="33"/>
      <c r="E15" s="22"/>
      <c r="F15" s="22"/>
      <c r="G15" s="22"/>
      <c r="H15" s="22"/>
      <c r="I15" s="22"/>
    </row>
    <row r="16" spans="1:10" x14ac:dyDescent="0.3">
      <c r="B16" s="19"/>
      <c r="C16" s="33"/>
      <c r="D16" s="33"/>
      <c r="E16" s="22"/>
      <c r="F16" s="92"/>
      <c r="G16" s="32"/>
      <c r="H16" s="28"/>
      <c r="I16" s="22"/>
    </row>
    <row r="17" spans="2:9" x14ac:dyDescent="0.3">
      <c r="B17" s="21"/>
      <c r="C17" s="33"/>
      <c r="D17" s="80"/>
      <c r="E17" s="22"/>
      <c r="F17" s="92"/>
      <c r="G17" s="32"/>
      <c r="H17" s="28"/>
      <c r="I17" s="22"/>
    </row>
    <row r="18" spans="2:9" x14ac:dyDescent="0.3">
      <c r="B18" s="23"/>
      <c r="C18" s="32"/>
      <c r="D18" s="32"/>
      <c r="E18" s="20"/>
      <c r="F18" s="93"/>
      <c r="G18" s="32"/>
      <c r="H18" s="28"/>
      <c r="I18" s="20"/>
    </row>
    <row r="19" spans="2:9" x14ac:dyDescent="0.3">
      <c r="B19" s="21"/>
      <c r="C19" s="33"/>
      <c r="D19" s="33"/>
      <c r="E19" s="22"/>
      <c r="F19" s="92"/>
      <c r="G19" s="32"/>
      <c r="H19" s="28"/>
      <c r="I19" s="22"/>
    </row>
    <row r="20" spans="2:9" x14ac:dyDescent="0.3">
      <c r="B20" s="19"/>
      <c r="C20" s="33"/>
      <c r="D20" s="33"/>
      <c r="E20" s="22"/>
      <c r="F20" s="92"/>
      <c r="G20" s="32"/>
      <c r="H20" s="28"/>
      <c r="I20" s="22"/>
    </row>
    <row r="21" spans="2:9" x14ac:dyDescent="0.3">
      <c r="B21" s="21"/>
      <c r="C21" s="33"/>
      <c r="D21" s="80"/>
      <c r="E21" s="22"/>
      <c r="F21" s="92"/>
      <c r="G21" s="32"/>
      <c r="H21" s="28"/>
      <c r="I21" s="22"/>
    </row>
    <row r="22" spans="2:9" x14ac:dyDescent="0.3">
      <c r="B22" s="21"/>
      <c r="C22" s="33"/>
      <c r="D22" s="33"/>
      <c r="E22" s="22"/>
      <c r="F22" s="92"/>
      <c r="G22" s="32"/>
      <c r="H22" s="28"/>
      <c r="I22" s="22"/>
    </row>
    <row r="23" spans="2:9" x14ac:dyDescent="0.3">
      <c r="B23" s="19"/>
      <c r="C23" s="20"/>
      <c r="D23" s="20"/>
      <c r="E23" s="20"/>
      <c r="F23" s="20"/>
      <c r="G23" s="20"/>
      <c r="H23" s="20"/>
      <c r="I23" s="20"/>
    </row>
    <row r="24" spans="2:9" x14ac:dyDescent="0.3">
      <c r="B24" s="19"/>
      <c r="C24" s="33"/>
      <c r="D24" s="33"/>
      <c r="E24" s="22"/>
      <c r="F24" s="22"/>
      <c r="G24" s="22"/>
      <c r="H24" s="22"/>
      <c r="I24" s="22"/>
    </row>
    <row r="25" spans="2:9" x14ac:dyDescent="0.3">
      <c r="B25" s="21"/>
      <c r="C25" s="33"/>
      <c r="D25" s="80"/>
      <c r="E25" s="22"/>
      <c r="F25" s="22"/>
      <c r="G25" s="22"/>
      <c r="H25" s="22"/>
      <c r="I25" s="22"/>
    </row>
    <row r="26" spans="2:9" x14ac:dyDescent="0.3">
      <c r="B26" s="21"/>
      <c r="C26" s="33"/>
      <c r="D26" s="33"/>
      <c r="E26" s="22"/>
      <c r="F26" s="22"/>
      <c r="G26" s="22"/>
      <c r="H26" s="22"/>
      <c r="I26" s="22"/>
    </row>
    <row r="27" spans="2:9" x14ac:dyDescent="0.3">
      <c r="B27" s="21"/>
      <c r="C27" s="33"/>
      <c r="D27" s="33"/>
      <c r="E27" s="22"/>
      <c r="F27" s="22"/>
      <c r="G27" s="22"/>
      <c r="H27" s="22"/>
      <c r="I27" s="22"/>
    </row>
    <row r="28" spans="2:9" x14ac:dyDescent="0.3">
      <c r="B28" s="19"/>
      <c r="C28" s="33"/>
      <c r="D28" s="33"/>
      <c r="E28" s="22"/>
      <c r="F28" s="22"/>
      <c r="G28" s="22"/>
      <c r="H28" s="22"/>
      <c r="I28" s="22"/>
    </row>
    <row r="29" spans="2:9" x14ac:dyDescent="0.3">
      <c r="B29" s="21"/>
      <c r="C29" s="33"/>
      <c r="D29" s="80"/>
      <c r="E29" s="22"/>
      <c r="F29" s="22"/>
      <c r="G29" s="22"/>
      <c r="H29" s="22"/>
      <c r="I29" s="22"/>
    </row>
    <row r="30" spans="2:9" x14ac:dyDescent="0.3">
      <c r="B30" s="21"/>
      <c r="C30" s="33"/>
      <c r="D30" s="33"/>
      <c r="E30" s="22"/>
      <c r="F30" s="22"/>
      <c r="G30" s="22"/>
      <c r="H30" s="22"/>
      <c r="I30" s="22"/>
    </row>
    <row r="31" spans="2:9" x14ac:dyDescent="0.3">
      <c r="B31" s="21"/>
      <c r="C31" s="33"/>
      <c r="D31" s="33"/>
      <c r="E31" s="22"/>
      <c r="F31" s="22"/>
      <c r="G31" s="22"/>
      <c r="H31" s="22"/>
      <c r="I31" s="22"/>
    </row>
    <row r="32" spans="2:9" x14ac:dyDescent="0.3">
      <c r="B32" s="19"/>
      <c r="C32" s="33"/>
      <c r="D32" s="33"/>
      <c r="E32" s="22"/>
      <c r="F32" s="22"/>
      <c r="G32" s="22"/>
      <c r="H32" s="22"/>
      <c r="I32" s="22"/>
    </row>
    <row r="33" spans="2:9" x14ac:dyDescent="0.3">
      <c r="B33" s="23"/>
      <c r="C33" s="32"/>
      <c r="D33" s="80"/>
      <c r="E33" s="20"/>
      <c r="F33" s="20"/>
      <c r="G33" s="20"/>
      <c r="H33" s="20"/>
      <c r="I33" s="20"/>
    </row>
    <row r="34" spans="2:9" x14ac:dyDescent="0.3">
      <c r="B34" s="21"/>
      <c r="C34" s="32"/>
      <c r="D34" s="32"/>
      <c r="E34" s="22"/>
      <c r="F34" s="22"/>
      <c r="G34" s="22"/>
      <c r="H34" s="22"/>
      <c r="I34" s="22"/>
    </row>
    <row r="35" spans="2:9" x14ac:dyDescent="0.3">
      <c r="B35" s="26"/>
      <c r="C35" s="40"/>
      <c r="D35" s="40"/>
      <c r="E35" s="27"/>
      <c r="F35" s="27"/>
      <c r="G35" s="27"/>
      <c r="H35" s="27"/>
      <c r="I35" s="27"/>
    </row>
    <row r="36" spans="2:9" x14ac:dyDescent="0.3">
      <c r="B36" s="21"/>
      <c r="C36" s="33"/>
      <c r="D36" s="33"/>
      <c r="E36" s="22"/>
      <c r="F36" s="22"/>
      <c r="G36" s="22"/>
      <c r="H36" s="22"/>
      <c r="I36" s="22"/>
    </row>
    <row r="37" spans="2:9" x14ac:dyDescent="0.3">
      <c r="B37" s="21"/>
      <c r="C37" s="33"/>
      <c r="D37" s="33"/>
      <c r="E37" s="22"/>
      <c r="F37" s="22"/>
      <c r="G37" s="22"/>
      <c r="H37" s="22"/>
      <c r="I37" s="22"/>
    </row>
    <row r="38" spans="2:9" x14ac:dyDescent="0.3">
      <c r="B38" s="21"/>
      <c r="C38" s="33"/>
      <c r="D38" s="33"/>
      <c r="E38" s="22"/>
      <c r="F38" s="22"/>
      <c r="G38" s="22"/>
      <c r="H38" s="22"/>
      <c r="I38" s="22"/>
    </row>
    <row r="39" spans="2:9" x14ac:dyDescent="0.3">
      <c r="B39" s="25"/>
      <c r="C39" s="33"/>
      <c r="D39" s="33"/>
      <c r="E39" s="22"/>
      <c r="F39" s="22"/>
      <c r="G39" s="22"/>
      <c r="H39" s="22"/>
      <c r="I39" s="22"/>
    </row>
    <row r="40" spans="2:9" x14ac:dyDescent="0.3">
      <c r="B40" s="19"/>
      <c r="C40" s="20"/>
      <c r="D40" s="20"/>
      <c r="E40" s="20"/>
      <c r="F40" s="20"/>
      <c r="G40" s="20"/>
      <c r="H40" s="20"/>
      <c r="I40" s="20"/>
    </row>
    <row r="41" spans="2:9" x14ac:dyDescent="0.3">
      <c r="B41" s="21"/>
      <c r="C41" s="33"/>
      <c r="D41" s="33"/>
      <c r="E41" s="22"/>
      <c r="F41" s="22"/>
      <c r="G41" s="22"/>
      <c r="H41" s="22"/>
      <c r="I41" s="22"/>
    </row>
    <row r="42" spans="2:9" x14ac:dyDescent="0.3">
      <c r="B42" s="28"/>
      <c r="C42" s="40"/>
      <c r="D42" s="40"/>
      <c r="E42" s="28"/>
      <c r="F42" s="28"/>
      <c r="G42" s="28"/>
      <c r="H42" s="28"/>
      <c r="I42" s="28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1A0BA43376C24AB29A772DDCE70E21" ma:contentTypeVersion="14" ma:contentTypeDescription="Create a new document." ma:contentTypeScope="" ma:versionID="b22db0ba9fdcbcd1d575b3386393fb70">
  <xsd:schema xmlns:xsd="http://www.w3.org/2001/XMLSchema" xmlns:xs="http://www.w3.org/2001/XMLSchema" xmlns:p="http://schemas.microsoft.com/office/2006/metadata/properties" xmlns:ns2="f36f62c6-6af2-4268-936d-b98953eb2f7d" xmlns:ns3="ee0d3de4-1e47-4168-94db-bd82c32bb80b" targetNamespace="http://schemas.microsoft.com/office/2006/metadata/properties" ma:root="true" ma:fieldsID="7f4af27d957d1c56f8d75b7b5ef4e8bd" ns2:_="" ns3:_="">
    <xsd:import namespace="f36f62c6-6af2-4268-936d-b98953eb2f7d"/>
    <xsd:import namespace="ee0d3de4-1e47-4168-94db-bd82c32bb8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6f62c6-6af2-4268-936d-b98953eb2f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d3de4-1e47-4168-94db-bd82c32bb80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A7532F-C62F-4F31-A607-FDE342EEB142}">
  <ds:schemaRefs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ee0d3de4-1e47-4168-94db-bd82c32bb80b"/>
    <ds:schemaRef ds:uri="http://schemas.openxmlformats.org/package/2006/metadata/core-properties"/>
    <ds:schemaRef ds:uri="f36f62c6-6af2-4268-936d-b98953eb2f7d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08FAF74-ED83-49E6-8F72-214113A64D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A0A974-9ADB-48F8-AF83-6A837C1CF2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6f62c6-6af2-4268-936d-b98953eb2f7d"/>
    <ds:schemaRef ds:uri="ee0d3de4-1e47-4168-94db-bd82c32bb8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Capa</vt:lpstr>
      <vt:lpstr>Instruções</vt:lpstr>
      <vt:lpstr>Modelo de Conformidade</vt:lpstr>
      <vt:lpstr>Resultado</vt:lpstr>
      <vt:lpstr>Dashboard</vt:lpstr>
      <vt:lpstr>1.</vt:lpstr>
      <vt:lpstr>2.</vt:lpstr>
      <vt:lpstr>3.</vt:lpstr>
      <vt:lpstr>4.</vt:lpstr>
      <vt:lpstr>5.</vt:lpstr>
      <vt:lpstr>6.</vt:lpstr>
      <vt:lpstr>7.</vt:lpstr>
      <vt:lpstr>8.</vt:lpstr>
      <vt:lpstr>9.</vt:lpstr>
      <vt:lpstr>10.</vt:lpstr>
      <vt:lpstr>11.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Galhardas, Rita</dc:creator>
  <cp:keywords/>
  <dc:description/>
  <cp:lastModifiedBy>Botelho, Renata</cp:lastModifiedBy>
  <cp:revision/>
  <cp:lastPrinted>2022-04-28T16:55:50Z</cp:lastPrinted>
  <dcterms:created xsi:type="dcterms:W3CDTF">2022-03-21T11:08:51Z</dcterms:created>
  <dcterms:modified xsi:type="dcterms:W3CDTF">2023-01-02T17:33:03Z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0x010100AC1A0BA43376C24AB29A772DDCE70E21</vt:lpwstr>
  </property>
</Properties>
</file>